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rvice\share\TEC\ТАРИФЫ\НГТ-Энергия\Инвестиционная программа\Отчет по инвестпрограмме\2021\4 квартал\G0214_1022304648871_03\"/>
    </mc:Choice>
  </mc:AlternateContent>
  <xr:revisionPtr revIDLastSave="0" documentId="13_ncr:1_{683C2C99-D521-4ED1-9C92-E3F6569EB4D7}" xr6:coauthVersionLast="47" xr6:coauthVersionMax="47" xr10:uidLastSave="{00000000-0000-0000-0000-000000000000}"/>
  <bookViews>
    <workbookView xWindow="28680" yWindow="-120" windowWidth="29040" windowHeight="15840" tabRatio="731" xr2:uid="{00000000-000D-0000-FFFF-FFFF00000000}"/>
  </bookViews>
  <sheets>
    <sheet name="Форма 10" sheetId="1" r:id="rId1"/>
  </sheets>
  <definedNames>
    <definedName name="_xlnm._FilterDatabase" localSheetId="0" hidden="1">'Форма 10'!$A$12:$V$62</definedName>
    <definedName name="Z_05B21571_6541_47C1_A3BF_DC36D42CE7E3_.wvu.FilterData" localSheetId="0" hidden="1">'Форма 10'!$A$12:$T$12</definedName>
    <definedName name="Z_0D4FF92F_F769_4D70_8E85_2949F01B5400_.wvu.FilterData" localSheetId="0" hidden="1">'Форма 10'!$A$12:$T$12</definedName>
    <definedName name="Z_182B834C_2058_4553_B928_13E07F7BE20D_.wvu.FilterData" localSheetId="0" hidden="1">'Форма 10'!$A$12:$T$12</definedName>
    <definedName name="Z_24BC595B_0233_4A09_910A_9DF66C221720_.wvu.FilterData" localSheetId="0" hidden="1">'Форма 10'!$A$12:$T$12</definedName>
    <definedName name="Z_24BC595B_0233_4A09_910A_9DF66C221720_.wvu.PrintArea" localSheetId="0" hidden="1">'Форма 10'!$A$1:$T$12</definedName>
    <definedName name="Z_24BC595B_0233_4A09_910A_9DF66C221720_.wvu.PrintTitles" localSheetId="0" hidden="1">'Форма 10'!$9:$12</definedName>
    <definedName name="Z_2D5A228C_F70B_45A2_9979_4EECAD860687_.wvu.FilterData" localSheetId="0" hidden="1">'Форма 10'!$A$12:$T$12</definedName>
    <definedName name="Z_4A5B94D6_7607_478B_A3ED_0A294D4543D2_.wvu.FilterData" localSheetId="0" hidden="1">'Форма 10'!$A$12:$T$12</definedName>
    <definedName name="Z_650D178B_9F7D_4085_BDFF_DDFD43349D7D_.wvu.FilterData" localSheetId="0" hidden="1">'Форма 10'!$A$12:$T$12</definedName>
    <definedName name="Z_6C8BEFD2_E957_42B8_8068_97E2C52ECF45_.wvu.FilterData" localSheetId="0" hidden="1">'Форма 10'!$A$12:$T$12</definedName>
    <definedName name="Z_6EE5F9FE_AA39_40D8_9C8C_57916BC320CA_.wvu.FilterData" localSheetId="0" hidden="1">'Форма 10'!$A$12:$T$12</definedName>
    <definedName name="Z_787BC620_63AE_4898_A794_715986C772BE_.wvu.FilterData" localSheetId="0" hidden="1">'Форма 10'!$A$12:$T$12</definedName>
    <definedName name="Z_8CA1091F_9F43_4564_8340_238270A288B6_.wvu.FilterData" localSheetId="0" hidden="1">'Форма 10'!$A$12:$T$12</definedName>
    <definedName name="Z_953BE805_213F_4D9D_BE63_3BD6F8A6C1BA_.wvu.FilterData" localSheetId="0" hidden="1">'Форма 10'!$A$12:$T$12</definedName>
    <definedName name="Z_979BA5E3_263C_42B9_880B_947F9BBA66F7_.wvu.Cols" localSheetId="0" hidden="1">'Форма 10'!$G:$P</definedName>
    <definedName name="Z_979BA5E3_263C_42B9_880B_947F9BBA66F7_.wvu.FilterData" localSheetId="0" hidden="1">'Форма 10'!$A$12:$T$12</definedName>
    <definedName name="Z_979BA5E3_263C_42B9_880B_947F9BBA66F7_.wvu.PrintArea" localSheetId="0" hidden="1">'Форма 10'!$A$1:$T$12</definedName>
    <definedName name="Z_979BA5E3_263C_42B9_880B_947F9BBA66F7_.wvu.PrintTitles" localSheetId="0" hidden="1">'Форма 10'!$9:$12</definedName>
    <definedName name="Z_DC2849E7_3399_42A9_8668_2A6FBDF0C522_.wvu.FilterData" localSheetId="0" hidden="1">'Форма 10'!$A$12:$T$12</definedName>
    <definedName name="Z_EA8F788A_5C3C_4644_9E4D_949E75AD520E_.wvu.FilterData" localSheetId="0" hidden="1">'Форма 10'!$A$12:$T$12</definedName>
    <definedName name="Z_EBDDB446_B8F4_4065_AB97_1DF1E47B46CD_.wvu.FilterData" localSheetId="0" hidden="1">'Форма 10'!$A$12:$T$12</definedName>
    <definedName name="Z_F1A860F0_39E1_4328_A6F7_A6E6717294EB_.wvu.FilterData" localSheetId="0" hidden="1">'Форма 10'!$A$12:$T$12</definedName>
    <definedName name="Z_F1A860F0_39E1_4328_A6F7_A6E6717294EB_.wvu.PrintArea" localSheetId="0" hidden="1">'Форма 10'!$A$1:$T$12</definedName>
    <definedName name="Z_F1A860F0_39E1_4328_A6F7_A6E6717294EB_.wvu.PrintTitles" localSheetId="0" hidden="1">'Форма 10'!$9:$12</definedName>
    <definedName name="_xlnm.Print_Titles" localSheetId="0">'Форма 10'!$9:$12</definedName>
    <definedName name="_xlnm.Print_Area" localSheetId="0">'Форма 10'!$A$1:$T$66</definedName>
  </definedNames>
  <calcPr calcId="191029"/>
  <customWorkbookViews>
    <customWorkbookView name="Якунина Татьяна Леонидовна - Личное представление" guid="{F1A860F0-39E1-4328-A6F7-A6E6717294EB}" mergeInterval="0" personalView="1" maximized="1" windowWidth="1916" windowHeight="855" tabRatio="841" activeSheetId="1"/>
    <customWorkbookView name="Асташова Наталья Вадимовна - Личное представление" guid="{24BC595B-0233-4A09-910A-9DF66C221720}" mergeInterval="0" personalView="1" maximized="1" windowWidth="1916" windowHeight="815" tabRatio="841" activeSheetId="1"/>
    <customWorkbookView name="Бритнер Антонина Витальевна - Личное представление" guid="{979BA5E3-263C-42B9-880B-947F9BBA66F7}" mergeInterval="0" personalView="1" maximized="1" windowWidth="1916" windowHeight="855" tabRatio="841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41" i="1" l="1"/>
  <c r="R21" i="1"/>
  <c r="S23" i="1"/>
  <c r="G22" i="1"/>
  <c r="Q40" i="1"/>
  <c r="G57" i="1"/>
  <c r="G42" i="1"/>
  <c r="H41" i="1"/>
  <c r="G41" i="1"/>
  <c r="H39" i="1"/>
  <c r="G39" i="1"/>
  <c r="H24" i="1"/>
  <c r="F39" i="1"/>
  <c r="R39" i="1" l="1"/>
  <c r="S39" i="1" s="1"/>
  <c r="Q39" i="1"/>
  <c r="R40" i="1"/>
  <c r="S40" i="1" s="1"/>
  <c r="R41" i="1"/>
  <c r="R54" i="1"/>
  <c r="R45" i="1"/>
  <c r="R42" i="1"/>
  <c r="R23" i="1" l="1"/>
  <c r="S38" i="1"/>
  <c r="N23" i="1" l="1"/>
  <c r="N22" i="1" s="1"/>
  <c r="N14" i="1" s="1"/>
  <c r="E23" i="1"/>
  <c r="J23" i="1"/>
  <c r="L23" i="1"/>
  <c r="P23" i="1"/>
  <c r="D23" i="1"/>
  <c r="H23" i="1"/>
  <c r="F24" i="1" l="1"/>
  <c r="Q24" i="1" s="1"/>
  <c r="Q23" i="1" s="1"/>
  <c r="Q22" i="1" s="1"/>
  <c r="Q14" i="1" s="1"/>
  <c r="F23" i="1" l="1"/>
  <c r="D38" i="1"/>
  <c r="E38" i="1"/>
  <c r="E37" i="1" s="1"/>
  <c r="G38" i="1"/>
  <c r="I38" i="1"/>
  <c r="J38" i="1"/>
  <c r="K38" i="1"/>
  <c r="L38" i="1"/>
  <c r="M38" i="1"/>
  <c r="N38" i="1"/>
  <c r="O38" i="1"/>
  <c r="P38" i="1"/>
  <c r="R16" i="1"/>
  <c r="R17" i="1"/>
  <c r="R14" i="1"/>
  <c r="R27" i="1"/>
  <c r="R30" i="1"/>
  <c r="R33" i="1"/>
  <c r="R57" i="1"/>
  <c r="R63" i="1"/>
  <c r="R38" i="1" l="1"/>
  <c r="R37" i="1" s="1"/>
  <c r="R36" i="1" s="1"/>
  <c r="S36" i="1" s="1"/>
  <c r="H38" i="1"/>
  <c r="I19" i="1"/>
  <c r="J19" i="1"/>
  <c r="K19" i="1"/>
  <c r="L19" i="1"/>
  <c r="M19" i="1"/>
  <c r="N19" i="1"/>
  <c r="P19" i="1"/>
  <c r="G63" i="1"/>
  <c r="Q63" i="1"/>
  <c r="S63" i="1"/>
  <c r="G64" i="1"/>
  <c r="H64" i="1"/>
  <c r="Q64" i="1" s="1"/>
  <c r="G65" i="1"/>
  <c r="H65" i="1"/>
  <c r="Q65" i="1" s="1"/>
  <c r="G66" i="1"/>
  <c r="H66" i="1"/>
  <c r="Q66" i="1" s="1"/>
  <c r="G19" i="1"/>
  <c r="R15" i="1" l="1"/>
  <c r="H19" i="1"/>
  <c r="R65" i="1"/>
  <c r="Q38" i="1"/>
  <c r="S19" i="1"/>
  <c r="S13" i="1" s="1"/>
  <c r="F38" i="1"/>
  <c r="O19" i="1"/>
  <c r="R64" i="1"/>
  <c r="R66" i="1"/>
  <c r="R18" i="1" l="1"/>
  <c r="R19" i="1"/>
  <c r="D40" i="1"/>
  <c r="R13" i="1" l="1"/>
  <c r="G37" i="1"/>
  <c r="G15" i="1" l="1"/>
  <c r="E17" i="1"/>
  <c r="F17" i="1"/>
  <c r="G17" i="1"/>
  <c r="H17" i="1"/>
  <c r="I17" i="1"/>
  <c r="J17" i="1"/>
  <c r="K17" i="1"/>
  <c r="L17" i="1"/>
  <c r="M17" i="1"/>
  <c r="N17" i="1"/>
  <c r="O17" i="1"/>
  <c r="P17" i="1"/>
  <c r="E18" i="1"/>
  <c r="F18" i="1"/>
  <c r="G18" i="1"/>
  <c r="H18" i="1"/>
  <c r="I18" i="1"/>
  <c r="J18" i="1"/>
  <c r="K18" i="1"/>
  <c r="L18" i="1"/>
  <c r="M18" i="1"/>
  <c r="N18" i="1"/>
  <c r="O18" i="1"/>
  <c r="P18" i="1"/>
  <c r="D18" i="1"/>
  <c r="E19" i="1"/>
  <c r="F19" i="1"/>
  <c r="D19" i="1"/>
  <c r="Q19" i="1"/>
  <c r="E15" i="1" l="1"/>
  <c r="O40" i="1"/>
  <c r="S37" i="1" l="1"/>
  <c r="Q57" i="1"/>
  <c r="P57" i="1"/>
  <c r="P16" i="1" s="1"/>
  <c r="O57" i="1"/>
  <c r="O16" i="1" s="1"/>
  <c r="N57" i="1"/>
  <c r="N16" i="1" s="1"/>
  <c r="M57" i="1"/>
  <c r="M16" i="1" s="1"/>
  <c r="L57" i="1"/>
  <c r="L16" i="1" s="1"/>
  <c r="K57" i="1"/>
  <c r="K16" i="1" s="1"/>
  <c r="J57" i="1"/>
  <c r="J16" i="1" s="1"/>
  <c r="I57" i="1"/>
  <c r="I16" i="1" s="1"/>
  <c r="H57" i="1"/>
  <c r="H16" i="1" s="1"/>
  <c r="G16" i="1"/>
  <c r="F57" i="1"/>
  <c r="F16" i="1" s="1"/>
  <c r="Q54" i="1"/>
  <c r="P54" i="1"/>
  <c r="O54" i="1"/>
  <c r="N54" i="1"/>
  <c r="M54" i="1"/>
  <c r="L54" i="1"/>
  <c r="K54" i="1"/>
  <c r="J54" i="1"/>
  <c r="I54" i="1"/>
  <c r="H54" i="1"/>
  <c r="G54" i="1"/>
  <c r="F54" i="1"/>
  <c r="Q45" i="1"/>
  <c r="P45" i="1"/>
  <c r="O45" i="1"/>
  <c r="N45" i="1"/>
  <c r="M45" i="1"/>
  <c r="L45" i="1"/>
  <c r="K45" i="1"/>
  <c r="J45" i="1"/>
  <c r="I45" i="1"/>
  <c r="H45" i="1"/>
  <c r="G45" i="1"/>
  <c r="G36" i="1" s="1"/>
  <c r="F45" i="1"/>
  <c r="Q42" i="1"/>
  <c r="P42" i="1"/>
  <c r="O42" i="1"/>
  <c r="N42" i="1"/>
  <c r="M42" i="1"/>
  <c r="L42" i="1"/>
  <c r="K42" i="1"/>
  <c r="J42" i="1"/>
  <c r="I42" i="1"/>
  <c r="H42" i="1"/>
  <c r="F42" i="1"/>
  <c r="F41" i="1"/>
  <c r="Q41" i="1" s="1"/>
  <c r="Q37" i="1" s="1"/>
  <c r="Q15" i="1" s="1"/>
  <c r="Q33" i="1"/>
  <c r="P33" i="1"/>
  <c r="O33" i="1"/>
  <c r="N33" i="1"/>
  <c r="M33" i="1"/>
  <c r="L33" i="1"/>
  <c r="K33" i="1"/>
  <c r="J33" i="1"/>
  <c r="I33" i="1"/>
  <c r="H33" i="1"/>
  <c r="G33" i="1"/>
  <c r="F33" i="1"/>
  <c r="Q30" i="1"/>
  <c r="P30" i="1"/>
  <c r="O30" i="1"/>
  <c r="N30" i="1"/>
  <c r="M30" i="1"/>
  <c r="L30" i="1"/>
  <c r="K30" i="1"/>
  <c r="J30" i="1"/>
  <c r="I30" i="1"/>
  <c r="H30" i="1"/>
  <c r="G30" i="1"/>
  <c r="F30" i="1"/>
  <c r="Q27" i="1"/>
  <c r="P27" i="1"/>
  <c r="O27" i="1"/>
  <c r="N27" i="1"/>
  <c r="N21" i="1" s="1"/>
  <c r="M27" i="1"/>
  <c r="L27" i="1"/>
  <c r="K27" i="1"/>
  <c r="J27" i="1"/>
  <c r="I27" i="1"/>
  <c r="H27" i="1"/>
  <c r="G27" i="1"/>
  <c r="F27" i="1"/>
  <c r="P22" i="1"/>
  <c r="P14" i="1" s="1"/>
  <c r="O22" i="1"/>
  <c r="O14" i="1" s="1"/>
  <c r="M22" i="1"/>
  <c r="M14" i="1" s="1"/>
  <c r="L22" i="1"/>
  <c r="L14" i="1" s="1"/>
  <c r="K22" i="1"/>
  <c r="J22" i="1"/>
  <c r="I22" i="1"/>
  <c r="H22" i="1"/>
  <c r="F22" i="1"/>
  <c r="Q18" i="1"/>
  <c r="Q17" i="1"/>
  <c r="Q16" i="1"/>
  <c r="E57" i="1"/>
  <c r="E16" i="1" s="1"/>
  <c r="E54" i="1"/>
  <c r="E45" i="1"/>
  <c r="E42" i="1"/>
  <c r="E33" i="1"/>
  <c r="E30" i="1"/>
  <c r="E27" i="1"/>
  <c r="E22" i="1"/>
  <c r="E14" i="1" s="1"/>
  <c r="D57" i="1"/>
  <c r="D16" i="1" s="1"/>
  <c r="D54" i="1"/>
  <c r="D45" i="1"/>
  <c r="D42" i="1"/>
  <c r="D33" i="1"/>
  <c r="D30" i="1"/>
  <c r="D27" i="1"/>
  <c r="D22" i="1"/>
  <c r="D14" i="1" s="1"/>
  <c r="D17" i="1"/>
  <c r="O21" i="1" l="1"/>
  <c r="E36" i="1"/>
  <c r="Q13" i="1"/>
  <c r="M21" i="1"/>
  <c r="P21" i="1"/>
  <c r="Q21" i="1"/>
  <c r="E13" i="1"/>
  <c r="H21" i="1"/>
  <c r="H14" i="1"/>
  <c r="I21" i="1"/>
  <c r="I14" i="1"/>
  <c r="F21" i="1"/>
  <c r="F14" i="1"/>
  <c r="J21" i="1"/>
  <c r="J14" i="1"/>
  <c r="G21" i="1"/>
  <c r="G14" i="1"/>
  <c r="G13" i="1" s="1"/>
  <c r="K21" i="1"/>
  <c r="K14" i="1"/>
  <c r="D21" i="1"/>
  <c r="L21" i="1"/>
  <c r="E21" i="1"/>
  <c r="B12" i="1"/>
  <c r="C12" i="1" s="1"/>
  <c r="D12" i="1" s="1"/>
  <c r="E12" i="1" s="1"/>
  <c r="F12" i="1" s="1"/>
  <c r="G12" i="1" s="1"/>
  <c r="H12" i="1" s="1"/>
  <c r="I12" i="1" s="1"/>
  <c r="J12" i="1" s="1"/>
  <c r="K12" i="1" s="1"/>
  <c r="L12" i="1" s="1"/>
  <c r="M12" i="1" s="1"/>
  <c r="N12" i="1" s="1"/>
  <c r="O12" i="1" s="1"/>
  <c r="P12" i="1" s="1"/>
  <c r="Q12" i="1" s="1"/>
  <c r="R12" i="1" s="1"/>
  <c r="S12" i="1" s="1"/>
  <c r="T12" i="1" s="1"/>
  <c r="E20" i="1" l="1"/>
  <c r="G20" i="1"/>
  <c r="N37" i="1" l="1"/>
  <c r="L37" i="1"/>
  <c r="L15" i="1" s="1"/>
  <c r="L13" i="1" s="1"/>
  <c r="M37" i="1"/>
  <c r="O37" i="1"/>
  <c r="K37" i="1"/>
  <c r="I37" i="1"/>
  <c r="J37" i="1"/>
  <c r="J15" i="1" s="1"/>
  <c r="J13" i="1" s="1"/>
  <c r="P37" i="1"/>
  <c r="P15" i="1" s="1"/>
  <c r="P13" i="1" s="1"/>
  <c r="H37" i="1"/>
  <c r="H15" i="1" s="1"/>
  <c r="H13" i="1" s="1"/>
  <c r="M36" i="1" l="1"/>
  <c r="M20" i="1" s="1"/>
  <c r="M15" i="1"/>
  <c r="M13" i="1" s="1"/>
  <c r="I15" i="1"/>
  <c r="I13" i="1" s="1"/>
  <c r="K36" i="1"/>
  <c r="K20" i="1" s="1"/>
  <c r="K15" i="1"/>
  <c r="K13" i="1" s="1"/>
  <c r="N36" i="1"/>
  <c r="N20" i="1" s="1"/>
  <c r="N15" i="1"/>
  <c r="N13" i="1" s="1"/>
  <c r="O15" i="1"/>
  <c r="O13" i="1" s="1"/>
  <c r="H36" i="1"/>
  <c r="H20" i="1" s="1"/>
  <c r="I36" i="1"/>
  <c r="I20" i="1" s="1"/>
  <c r="L36" i="1"/>
  <c r="L20" i="1" s="1"/>
  <c r="P36" i="1"/>
  <c r="P20" i="1" s="1"/>
  <c r="J36" i="1"/>
  <c r="J20" i="1" s="1"/>
  <c r="O36" i="1"/>
  <c r="O20" i="1" s="1"/>
  <c r="D37" i="1" l="1"/>
  <c r="D36" i="1" s="1"/>
  <c r="D20" i="1" s="1"/>
  <c r="F37" i="1"/>
  <c r="D15" i="1" l="1"/>
  <c r="D13" i="1" s="1"/>
  <c r="Q36" i="1"/>
  <c r="Q20" i="1" s="1"/>
  <c r="F36" i="1"/>
  <c r="F20" i="1" s="1"/>
  <c r="F15" i="1"/>
  <c r="F13" i="1" s="1"/>
</calcChain>
</file>

<file path=xl/sharedStrings.xml><?xml version="1.0" encoding="utf-8"?>
<sst xmlns="http://schemas.openxmlformats.org/spreadsheetml/2006/main" count="265" uniqueCount="136">
  <si>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</si>
  <si>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</si>
  <si>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</si>
  <si>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Всего</t>
  </si>
  <si>
    <t>Факт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</si>
  <si>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</si>
  <si>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</si>
  <si>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</si>
  <si>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</t>
  </si>
  <si>
    <t>1.1.1</t>
  </si>
  <si>
    <t>1.1.1.1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</si>
  <si>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</si>
  <si>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</si>
  <si>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</si>
  <si>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</si>
  <si>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</si>
  <si>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</si>
  <si>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</si>
  <si>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</si>
  <si>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</si>
  <si>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</si>
  <si>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</si>
  <si>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</si>
  <si>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</si>
  <si>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</si>
  <si>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</si>
  <si>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</si>
  <si>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</si>
  <si>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</si>
  <si>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</si>
  <si>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</si>
  <si>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</si>
  <si>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</si>
  <si>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</si>
  <si>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</si>
  <si>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</si>
  <si>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</si>
  <si>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</si>
  <si>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</si>
  <si>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</si>
  <si>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</si>
  <si>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</si>
  <si>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</si>
  <si>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</si>
  <si>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</si>
  <si>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</si>
  <si>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1.1.2</t>
  </si>
  <si>
    <t>1.1.2.1</t>
  </si>
  <si>
    <t>1.1.3</t>
  </si>
  <si>
    <t>1.1.3.1</t>
  </si>
  <si>
    <t>1.1.3.2</t>
  </si>
  <si>
    <t>1.1.4</t>
  </si>
  <si>
    <t>1.1.4.1</t>
  </si>
  <si>
    <t>1.1.4.2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</si>
  <si>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</si>
  <si>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</si>
  <si>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</si>
  <si>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</si>
  <si>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</si>
  <si>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</si>
  <si>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</si>
  <si>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</si>
  <si>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</si>
  <si>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</si>
  <si>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</si>
  <si>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</si>
  <si>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1.2.3.5</t>
  </si>
  <si>
    <t>1.2.3.6</t>
  </si>
  <si>
    <t>1.2.3.7</t>
  </si>
  <si>
    <t>1.2.3.8</t>
  </si>
  <si>
    <t>1.2.4</t>
  </si>
  <si>
    <t>1.2.4.1</t>
  </si>
  <si>
    <t>1.2.4.2</t>
  </si>
  <si>
    <t>1.3</t>
  </si>
  <si>
    <t>1.3.1</t>
  </si>
  <si>
    <t>1.3.2</t>
  </si>
  <si>
    <t>1.4</t>
  </si>
  <si>
    <t>1.5</t>
  </si>
  <si>
    <t>1.6</t>
  </si>
  <si>
    <t>0.1</t>
  </si>
  <si>
    <t>0.2</t>
  </si>
  <si>
    <t>0.3</t>
  </si>
  <si>
    <t>0.4</t>
  </si>
  <si>
    <t>0.5</t>
  </si>
  <si>
    <t>0.6</t>
  </si>
  <si>
    <t>Г</t>
  </si>
  <si>
    <t>нд</t>
  </si>
  <si>
    <t>1.1.2.2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</si>
  <si>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</si>
  <si>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</si>
  <si>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</si>
  <si>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</si>
  <si>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</si>
  <si>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</si>
  <si>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</si>
  <si>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</si>
  <si>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План</t>
  </si>
  <si>
    <t>I квартал</t>
  </si>
  <si>
    <t>II квартал</t>
  </si>
  <si>
    <t>III квартал</t>
  </si>
  <si>
    <t>IV квартал</t>
  </si>
  <si>
    <t>Отклонение от плана финансирования по итогам отчетного периода</t>
  </si>
  <si>
    <t>%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</si>
  <si>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</si>
  <si>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Краснодарский край</t>
  </si>
  <si>
    <t>-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</si>
  <si>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</si>
  <si>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
на конец отчетного периода в прогнозных ценах соответствующих лет, млн. рублей (с НДС) </t>
  </si>
  <si>
    <t>млн рублей
 (с НДС)</t>
  </si>
  <si>
    <t>J_5</t>
  </si>
  <si>
    <t>Реконструкция КТП 6/0,4 кВ № См-5-2 (замена ТМ 6/0,4 кВ 0,25 мВА)</t>
  </si>
  <si>
    <t>J_16</t>
  </si>
  <si>
    <t>Приобретение мобильной ДЭС мощностью 200 кВт</t>
  </si>
  <si>
    <t>J_3</t>
  </si>
  <si>
    <t>Приобретение мобильной ДЭС мощностью 100 кВт</t>
  </si>
  <si>
    <t>J_11</t>
  </si>
  <si>
    <t>J_14</t>
  </si>
  <si>
    <t>Приобретение мобильной ДЭС мощностью 50 кВт</t>
  </si>
  <si>
    <t>J_18</t>
  </si>
  <si>
    <t>Отчет о реализации инвестиционной программы АО "НГТ-Энергия"</t>
  </si>
  <si>
    <t>ВСЕГО по инвестиционной программе АО "НГТ-Энергия", в том числе:</t>
  </si>
  <si>
    <t>Реконструкция ПС 35/6 кВ Х-8 «Ширванская» (замена ТМ 35/6 кВ 1,8 мВА на Т-1 ТМ 35/6 кВ 1,6 мВА, Т-2 35/6 кВ 1,6 мВА)</t>
  </si>
  <si>
    <t>Приложение № 10</t>
  </si>
  <si>
    <t>к приказу Минэнерго России
от 25 апреля 2018 г. № 320</t>
  </si>
  <si>
    <t xml:space="preserve">Фактический объем финансирования на  01.01.2021 года, млн рублей 
(с НДС) </t>
  </si>
  <si>
    <t xml:space="preserve">Остаток финансирования капитальных вложений 
на  01.01.2021 года в прогнозных ценах соответствующих лет,  млн рублей (с НДС) </t>
  </si>
  <si>
    <t>Финансирование капитальных вложений 2021 года, млн. рублей (с НДС)</t>
  </si>
  <si>
    <t xml:space="preserve">Строительство ВЛ-6 кВ от УЗА 186 км МН "Тихорецк-Туапсе-1" до ВЛ-6кВ № Ха-22 </t>
  </si>
  <si>
    <t>L_25</t>
  </si>
  <si>
    <t>за 4 квартал 2021 года</t>
  </si>
  <si>
    <t>Год раскрытия информации: 2022 год</t>
  </si>
  <si>
    <t>Изменение стоимости по результатам закупочных процедур</t>
  </si>
  <si>
    <t>Номер группы инвестиционных проектов</t>
  </si>
  <si>
    <t>Утвержденные плановые значения показателей приведены в соответствии с приказом Министерства топливно-энергетического комплекса и жилищно-коммунального хозяйства Краснодарского края №696 от 25.12.2019 г., с изменениями, утвержденными приказом министерства топливно-энергетического комплекса и жилищно-коммунального хозяйства Краснодарского края № 616 от 07.12.2021</t>
  </si>
  <si>
    <t>НД</t>
  </si>
  <si>
    <t>Проект не утвержден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</si>
</sst>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0,"/>
    <numFmt numFmtId="167" formatCode="0.000"/>
    <numFmt numFmtId="168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Helv"/>
      <charset val="204"/>
    </font>
    <font>
      <sz val="10"/>
      <color indexed="8"/>
      <name val="Arial"/>
      <family val="2"/>
    </font>
    <font>
      <sz val="10"/>
      <name val="Arial Cyr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n">
        <color indexed="64"/>
      </bottom>
      <diagonal/>
    </border>
  </borders>
  <cellStyleXfs count="16">
    <xf numFmtId="0" fontId="0" fillId="0" borderId="0"/>
    <xf numFmtId="0" fontId="3" fillId="0" borderId="0"/>
    <xf numFmtId="0" fontId="3" fillId="0" borderId="0"/>
    <xf numFmtId="0" fontId="1" fillId="0" borderId="0"/>
    <xf numFmtId="0" fontId="5" fillId="0" borderId="0"/>
    <xf numFmtId="0" fontId="6" fillId="0" borderId="0"/>
    <xf numFmtId="4" fontId="7" fillId="2" borderId="8" applyNumberFormat="0" applyProtection="0">
      <alignment horizontal="left" vertical="center" indent="1"/>
    </xf>
    <xf numFmtId="0" fontId="3" fillId="0" borderId="0"/>
    <xf numFmtId="0" fontId="8" fillId="0" borderId="0"/>
    <xf numFmtId="0" fontId="9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2" applyNumberFormat="1" applyFont="1" applyBorder="1" applyAlignment="1">
      <alignment horizontal="center" vertical="center"/>
    </xf>
    <xf numFmtId="0" fontId="10" fillId="0" borderId="1" xfId="3" applyFont="1" applyFill="1" applyBorder="1" applyAlignment="1">
      <alignment horizontal="left" vertical="center" wrapText="1"/>
    </xf>
    <xf numFmtId="0" fontId="10" fillId="3" borderId="1" xfId="14" applyFont="1" applyFill="1" applyBorder="1" applyAlignment="1">
      <alignment horizontal="center" vertical="center" wrapText="1"/>
    </xf>
    <xf numFmtId="0" fontId="10" fillId="3" borderId="1" xfId="3" applyFont="1" applyFill="1" applyBorder="1" applyAlignment="1">
      <alignment horizontal="left" vertical="center" wrapText="1"/>
    </xf>
    <xf numFmtId="0" fontId="10" fillId="4" borderId="1" xfId="14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left" vertical="center" wrapText="1"/>
    </xf>
    <xf numFmtId="0" fontId="3" fillId="5" borderId="1" xfId="14" applyFont="1" applyFill="1" applyBorder="1" applyAlignment="1">
      <alignment horizontal="center" vertical="center" wrapText="1"/>
    </xf>
    <xf numFmtId="0" fontId="10" fillId="5" borderId="1" xfId="3" applyFont="1" applyFill="1" applyBorder="1" applyAlignment="1">
      <alignment horizontal="left" vertical="center" wrapText="1"/>
    </xf>
    <xf numFmtId="0" fontId="10" fillId="6" borderId="1" xfId="2" applyFont="1" applyFill="1" applyBorder="1" applyAlignment="1">
      <alignment horizontal="center" vertical="center" wrapText="1"/>
    </xf>
    <xf numFmtId="0" fontId="10" fillId="6" borderId="1" xfId="2" applyFont="1" applyFill="1" applyBorder="1" applyAlignment="1">
      <alignment horizontal="left" vertical="center" wrapText="1"/>
    </xf>
    <xf numFmtId="166" fontId="10" fillId="6" borderId="1" xfId="8" applyNumberFormat="1" applyFont="1" applyFill="1" applyBorder="1" applyAlignment="1">
      <alignment horizontal="center" vertical="center"/>
    </xf>
    <xf numFmtId="0" fontId="3" fillId="5" borderId="1" xfId="3" applyFont="1" applyFill="1" applyBorder="1" applyAlignment="1">
      <alignment horizontal="center" vertical="center"/>
    </xf>
    <xf numFmtId="49" fontId="3" fillId="5" borderId="1" xfId="3" applyNumberFormat="1" applyFont="1" applyFill="1" applyBorder="1" applyAlignment="1">
      <alignment horizontal="center" vertical="center"/>
    </xf>
    <xf numFmtId="165" fontId="3" fillId="5" borderId="1" xfId="14" applyNumberFormat="1" applyFont="1" applyFill="1" applyBorder="1" applyAlignment="1">
      <alignment horizontal="center" vertical="center" wrapText="1"/>
    </xf>
    <xf numFmtId="167" fontId="10" fillId="0" borderId="1" xfId="12" applyNumberFormat="1" applyFont="1" applyFill="1" applyBorder="1" applyAlignment="1">
      <alignment horizontal="center" vertical="center" wrapText="1"/>
    </xf>
    <xf numFmtId="167" fontId="10" fillId="3" borderId="1" xfId="15" applyNumberFormat="1" applyFont="1" applyFill="1" applyBorder="1" applyAlignment="1">
      <alignment horizontal="center" vertical="center" wrapText="1"/>
    </xf>
    <xf numFmtId="167" fontId="10" fillId="4" borderId="1" xfId="15" applyNumberFormat="1" applyFont="1" applyFill="1" applyBorder="1" applyAlignment="1">
      <alignment horizontal="center" vertical="center" wrapText="1"/>
    </xf>
    <xf numFmtId="167" fontId="3" fillId="5" borderId="1" xfId="15" applyNumberFormat="1" applyFont="1" applyFill="1" applyBorder="1" applyAlignment="1">
      <alignment horizontal="center" vertical="center" wrapText="1"/>
    </xf>
    <xf numFmtId="167" fontId="3" fillId="6" borderId="1" xfId="15" applyNumberFormat="1" applyFont="1" applyFill="1" applyBorder="1" applyAlignment="1">
      <alignment horizontal="center" vertical="center" wrapText="1"/>
    </xf>
    <xf numFmtId="167" fontId="3" fillId="6" borderId="1" xfId="2" applyNumberFormat="1" applyFont="1" applyFill="1" applyBorder="1" applyAlignment="1">
      <alignment horizontal="center" vertical="center"/>
    </xf>
    <xf numFmtId="167" fontId="3" fillId="6" borderId="1" xfId="14" applyNumberFormat="1" applyFont="1" applyFill="1" applyBorder="1" applyAlignment="1">
      <alignment horizontal="center" vertical="center" wrapText="1"/>
    </xf>
    <xf numFmtId="167" fontId="10" fillId="0" borderId="1" xfId="15" applyNumberFormat="1" applyFont="1" applyFill="1" applyBorder="1" applyAlignment="1">
      <alignment horizontal="center" vertical="center" wrapText="1"/>
    </xf>
    <xf numFmtId="167" fontId="3" fillId="0" borderId="1" xfId="2" applyNumberFormat="1" applyFont="1" applyBorder="1" applyAlignment="1">
      <alignment horizontal="center" vertical="center" wrapText="1"/>
    </xf>
    <xf numFmtId="165" fontId="10" fillId="3" borderId="1" xfId="15" applyFont="1" applyFill="1" applyBorder="1" applyAlignment="1">
      <alignment horizontal="center" vertical="center" wrapText="1"/>
    </xf>
    <xf numFmtId="168" fontId="10" fillId="4" borderId="1" xfId="13" applyNumberFormat="1" applyFont="1" applyFill="1" applyBorder="1" applyAlignment="1">
      <alignment horizontal="center" vertical="center" wrapText="1"/>
    </xf>
    <xf numFmtId="165" fontId="10" fillId="4" borderId="1" xfId="15" applyFont="1" applyFill="1" applyBorder="1" applyAlignment="1">
      <alignment horizontal="center" vertical="center" wrapText="1"/>
    </xf>
    <xf numFmtId="168" fontId="3" fillId="5" borderId="1" xfId="13" applyNumberFormat="1" applyFont="1" applyFill="1" applyBorder="1" applyAlignment="1">
      <alignment horizontal="center" vertical="center" wrapText="1"/>
    </xf>
    <xf numFmtId="165" fontId="3" fillId="5" borderId="1" xfId="15" applyFont="1" applyFill="1" applyBorder="1" applyAlignment="1">
      <alignment horizontal="center" vertical="center" wrapText="1"/>
    </xf>
    <xf numFmtId="165" fontId="10" fillId="5" borderId="1" xfId="15" applyFont="1" applyFill="1" applyBorder="1" applyAlignment="1">
      <alignment horizontal="center" vertical="center" wrapText="1"/>
    </xf>
    <xf numFmtId="168" fontId="3" fillId="6" borderId="1" xfId="13" applyNumberFormat="1" applyFont="1" applyFill="1" applyBorder="1" applyAlignment="1">
      <alignment horizontal="center" vertical="center" wrapText="1"/>
    </xf>
    <xf numFmtId="168" fontId="3" fillId="6" borderId="1" xfId="13" applyNumberFormat="1" applyFont="1" applyFill="1" applyBorder="1" applyAlignment="1">
      <alignment horizontal="center" vertical="center"/>
    </xf>
    <xf numFmtId="165" fontId="3" fillId="5" borderId="1" xfId="15" applyNumberFormat="1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center" vertical="center" wrapText="1"/>
    </xf>
    <xf numFmtId="0" fontId="10" fillId="5" borderId="1" xfId="3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wrapText="1"/>
    </xf>
    <xf numFmtId="0" fontId="2" fillId="6" borderId="0" xfId="0" applyFont="1" applyFill="1"/>
    <xf numFmtId="0" fontId="3" fillId="6" borderId="1" xfId="2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wrapText="1"/>
    </xf>
    <xf numFmtId="167" fontId="3" fillId="5" borderId="1" xfId="0" applyNumberFormat="1" applyFont="1" applyFill="1" applyBorder="1" applyAlignment="1">
      <alignment horizontal="center" vertical="center" wrapText="1"/>
    </xf>
    <xf numFmtId="167" fontId="2" fillId="5" borderId="1" xfId="0" applyNumberFormat="1" applyFont="1" applyFill="1" applyBorder="1" applyAlignment="1">
      <alignment horizontal="center" vertical="center"/>
    </xf>
    <xf numFmtId="9" fontId="2" fillId="5" borderId="1" xfId="13" applyFont="1" applyFill="1" applyBorder="1" applyAlignment="1">
      <alignment horizontal="center" vertical="center"/>
    </xf>
    <xf numFmtId="0" fontId="2" fillId="5" borderId="0" xfId="0" applyFont="1" applyFill="1"/>
    <xf numFmtId="0" fontId="2" fillId="5" borderId="1" xfId="0" applyFont="1" applyFill="1" applyBorder="1" applyAlignment="1">
      <alignment horizontal="center" vertical="center"/>
    </xf>
    <xf numFmtId="49" fontId="3" fillId="3" borderId="1" xfId="2" applyNumberFormat="1" applyFont="1" applyFill="1" applyBorder="1" applyAlignment="1">
      <alignment horizontal="center" vertical="center"/>
    </xf>
    <xf numFmtId="164" fontId="10" fillId="3" borderId="1" xfId="12" applyFont="1" applyFill="1" applyBorder="1" applyAlignment="1">
      <alignment horizontal="center" vertical="center" wrapText="1"/>
    </xf>
    <xf numFmtId="167" fontId="10" fillId="3" borderId="1" xfId="12" applyNumberFormat="1" applyFont="1" applyFill="1" applyBorder="1" applyAlignment="1">
      <alignment horizontal="center" vertical="center" wrapText="1"/>
    </xf>
    <xf numFmtId="167" fontId="3" fillId="3" borderId="1" xfId="2" applyNumberFormat="1" applyFon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horizontal="center" vertical="center" wrapText="1"/>
    </xf>
    <xf numFmtId="0" fontId="10" fillId="5" borderId="1" xfId="2" applyFont="1" applyFill="1" applyBorder="1" applyAlignment="1">
      <alignment horizontal="left" vertical="center" wrapText="1"/>
    </xf>
    <xf numFmtId="166" fontId="10" fillId="5" borderId="1" xfId="8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wrapText="1"/>
    </xf>
    <xf numFmtId="164" fontId="3" fillId="0" borderId="1" xfId="12" applyFont="1" applyFill="1" applyBorder="1" applyAlignment="1">
      <alignment horizontal="center" vertical="center" wrapText="1"/>
    </xf>
    <xf numFmtId="10" fontId="10" fillId="3" borderId="1" xfId="13" applyNumberFormat="1" applyFont="1" applyFill="1" applyBorder="1" applyAlignment="1">
      <alignment horizontal="center" vertical="center" wrapText="1"/>
    </xf>
    <xf numFmtId="10" fontId="10" fillId="0" borderId="1" xfId="13" applyNumberFormat="1" applyFont="1" applyFill="1" applyBorder="1" applyAlignment="1">
      <alignment horizontal="center" vertical="center" wrapText="1"/>
    </xf>
    <xf numFmtId="10" fontId="10" fillId="4" borderId="1" xfId="13" applyNumberFormat="1" applyFont="1" applyFill="1" applyBorder="1" applyAlignment="1">
      <alignment horizontal="center" vertical="center" wrapText="1"/>
    </xf>
    <xf numFmtId="10" fontId="3" fillId="5" borderId="1" xfId="13" applyNumberFormat="1" applyFont="1" applyFill="1" applyBorder="1" applyAlignment="1">
      <alignment horizontal="center" vertical="center" wrapText="1"/>
    </xf>
    <xf numFmtId="10" fontId="3" fillId="5" borderId="1" xfId="15" applyNumberFormat="1" applyFont="1" applyFill="1" applyBorder="1" applyAlignment="1">
      <alignment horizontal="center" vertical="center" wrapText="1"/>
    </xf>
    <xf numFmtId="10" fontId="3" fillId="6" borderId="1" xfId="13" applyNumberFormat="1" applyFont="1" applyFill="1" applyBorder="1" applyAlignment="1">
      <alignment horizontal="center" vertical="center" wrapText="1"/>
    </xf>
    <xf numFmtId="10" fontId="3" fillId="6" borderId="1" xfId="15" applyNumberFormat="1" applyFont="1" applyFill="1" applyBorder="1" applyAlignment="1">
      <alignment horizontal="center" vertical="center" wrapText="1"/>
    </xf>
    <xf numFmtId="10" fontId="10" fillId="4" borderId="1" xfId="15" applyNumberFormat="1" applyFont="1" applyFill="1" applyBorder="1" applyAlignment="1">
      <alignment horizontal="center" vertical="center" wrapText="1"/>
    </xf>
    <xf numFmtId="167" fontId="3" fillId="6" borderId="1" xfId="0" applyNumberFormat="1" applyFont="1" applyFill="1" applyBorder="1" applyAlignment="1">
      <alignment horizontal="center" vertical="center" wrapText="1"/>
    </xf>
    <xf numFmtId="167" fontId="3" fillId="6" borderId="1" xfId="3" applyNumberFormat="1" applyFont="1" applyFill="1" applyBorder="1" applyAlignment="1">
      <alignment horizontal="center" vertical="center"/>
    </xf>
    <xf numFmtId="0" fontId="3" fillId="6" borderId="1" xfId="2" applyFont="1" applyFill="1" applyBorder="1" applyAlignment="1">
      <alignment horizontal="left" vertical="center" wrapText="1"/>
    </xf>
    <xf numFmtId="166" fontId="3" fillId="6" borderId="1" xfId="8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4" fillId="7" borderId="0" xfId="0" applyFont="1" applyFill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6">
    <cellStyle name="SAPBEXstdItem" xfId="6" xr:uid="{00000000-0005-0000-0000-000000000000}"/>
    <cellStyle name="Обычный" xfId="0" builtinId="0"/>
    <cellStyle name="Обычный 10 11" xfId="1" xr:uid="{00000000-0005-0000-0000-000002000000}"/>
    <cellStyle name="Обычный 11 2 7" xfId="14" xr:uid="{00000000-0005-0000-0000-000003000000}"/>
    <cellStyle name="Обычный 12" xfId="8" xr:uid="{00000000-0005-0000-0000-000004000000}"/>
    <cellStyle name="Обычный 2" xfId="9" xr:uid="{00000000-0005-0000-0000-000005000000}"/>
    <cellStyle name="Обычный 3 2 5" xfId="2" xr:uid="{00000000-0005-0000-0000-000006000000}"/>
    <cellStyle name="Обычный 3 4 3" xfId="7" xr:uid="{00000000-0005-0000-0000-000007000000}"/>
    <cellStyle name="Обычный 5" xfId="4" xr:uid="{00000000-0005-0000-0000-000008000000}"/>
    <cellStyle name="Обычный 7 17" xfId="3" xr:uid="{00000000-0005-0000-0000-000009000000}"/>
    <cellStyle name="Обычный 7 4 2" xfId="11" xr:uid="{00000000-0005-0000-0000-00000A000000}"/>
    <cellStyle name="Обычный 8" xfId="10" xr:uid="{00000000-0005-0000-0000-00000B000000}"/>
    <cellStyle name="Процентный" xfId="13" builtinId="5"/>
    <cellStyle name="Стиль 1 2 10" xfId="5" xr:uid="{00000000-0005-0000-0000-00000D000000}"/>
    <cellStyle name="Финансовый" xfId="12" builtinId="3"/>
    <cellStyle name="Финансовый 2 14 2" xfId="15" xr:uid="{00000000-0005-0000-0000-00000F000000}"/>
  </cellStyles>
  <dxfs count="0"/>
  <tableStyles count="0" defaultTableStyle="TableStyleMedium2" defaultPivotStyle="PivotStyleMedium9"/>
  <colors>
    <mruColors>
      <color rgb="FFFCF0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FZ66"/>
  <sheetViews>
    <sheetView showGridLines="0" tabSelected="1" view="pageBreakPreview" topLeftCell="A7" zoomScale="55" zoomScaleNormal="70" zoomScaleSheetLayoutView="55" workbookViewId="0">
      <selection activeCell="T36" sqref="T36"/>
    </sheetView>
  </sheetViews>
  <sheetFormatPr defaultRowHeight="18.75" x14ac:dyDescent="0.3"/>
  <cols>
    <col min="1" max="1" width="14.28515625" style="1" customWidth="1"/>
    <col min="2" max="2" width="89.140625" style="2" customWidth="1"/>
    <col min="3" max="3" width="23" style="1" customWidth="1"/>
    <col min="4" max="4" width="29.85546875" style="1" customWidth="1"/>
    <col min="5" max="5" width="35.42578125" style="1" customWidth="1"/>
    <col min="6" max="6" width="30" style="1" customWidth="1"/>
    <col min="7" max="9" width="11.28515625" style="1" bestFit="1" customWidth="1"/>
    <col min="10" max="15" width="12.5703125" style="1" bestFit="1" customWidth="1"/>
    <col min="16" max="16" width="12.7109375" style="1" bestFit="1" customWidth="1"/>
    <col min="17" max="17" width="37" style="1" customWidth="1"/>
    <col min="18" max="18" width="14.7109375" style="1" bestFit="1" customWidth="1"/>
    <col min="19" max="19" width="12.5703125" style="1" bestFit="1" customWidth="1"/>
    <col min="20" max="20" width="73.85546875" style="1" customWidth="1"/>
    <col min="21" max="22" width="12.28515625" style="1" bestFit="1" customWidth="1"/>
    <col min="23" max="16384" width="9.140625" style="1"/>
  </cols>
  <sheetData>
    <row r="1" spans="1:20" x14ac:dyDescent="0.3">
      <c r="A1" s="76" t="s">
        <v>103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5" t="s">
        <v>122</v>
      </c>
    </row>
    <row r="2" spans="1:20" ht="37.5" x14ac:dyDescent="0.3">
      <c r="A2" s="76" t="s">
        <v>129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61" t="s">
        <v>123</v>
      </c>
    </row>
    <row r="3" spans="1:20" x14ac:dyDescent="0.3">
      <c r="T3" s="5"/>
    </row>
    <row r="4" spans="1:20" x14ac:dyDescent="0.3">
      <c r="A4" s="77" t="s">
        <v>119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5"/>
    </row>
    <row r="5" spans="1:20" x14ac:dyDescent="0.3">
      <c r="A5" s="77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5"/>
    </row>
    <row r="6" spans="1:20" x14ac:dyDescent="0.3">
      <c r="A6" s="76" t="s">
        <v>130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4"/>
    </row>
    <row r="7" spans="1:20" x14ac:dyDescent="0.3">
      <c r="A7" s="78" t="s">
        <v>133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4"/>
    </row>
    <row r="8" spans="1:20" ht="38.25" customHeight="1" x14ac:dyDescent="0.3">
      <c r="A8" s="79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</row>
    <row r="9" spans="1:20" ht="150" customHeight="1" x14ac:dyDescent="0.3">
      <c r="A9" s="80" t="s">
        <v>132</v>
      </c>
      <c r="B9" s="80" t="s">
        <v>0</v>
      </c>
      <c r="C9" s="80" t="s">
        <v>1</v>
      </c>
      <c r="D9" s="80" t="s">
        <v>106</v>
      </c>
      <c r="E9" s="80" t="s">
        <v>124</v>
      </c>
      <c r="F9" s="80" t="s">
        <v>125</v>
      </c>
      <c r="G9" s="83" t="s">
        <v>126</v>
      </c>
      <c r="H9" s="85"/>
      <c r="I9" s="85"/>
      <c r="J9" s="85"/>
      <c r="K9" s="85"/>
      <c r="L9" s="85"/>
      <c r="M9" s="85"/>
      <c r="N9" s="85"/>
      <c r="O9" s="85"/>
      <c r="P9" s="84"/>
      <c r="Q9" s="80" t="s">
        <v>107</v>
      </c>
      <c r="R9" s="83" t="s">
        <v>101</v>
      </c>
      <c r="S9" s="84"/>
      <c r="T9" s="80" t="s">
        <v>2</v>
      </c>
    </row>
    <row r="10" spans="1:20" ht="32.25" customHeight="1" x14ac:dyDescent="0.3">
      <c r="A10" s="82"/>
      <c r="B10" s="82"/>
      <c r="C10" s="82"/>
      <c r="D10" s="82"/>
      <c r="E10" s="82"/>
      <c r="F10" s="82"/>
      <c r="G10" s="83" t="s">
        <v>3</v>
      </c>
      <c r="H10" s="84"/>
      <c r="I10" s="83" t="s">
        <v>97</v>
      </c>
      <c r="J10" s="84"/>
      <c r="K10" s="83" t="s">
        <v>98</v>
      </c>
      <c r="L10" s="84"/>
      <c r="M10" s="83" t="s">
        <v>99</v>
      </c>
      <c r="N10" s="84"/>
      <c r="O10" s="83" t="s">
        <v>100</v>
      </c>
      <c r="P10" s="84"/>
      <c r="Q10" s="82"/>
      <c r="R10" s="80" t="s">
        <v>108</v>
      </c>
      <c r="S10" s="80" t="s">
        <v>102</v>
      </c>
      <c r="T10" s="82"/>
    </row>
    <row r="11" spans="1:20" ht="48.75" customHeight="1" x14ac:dyDescent="0.3">
      <c r="A11" s="81"/>
      <c r="B11" s="81"/>
      <c r="C11" s="81"/>
      <c r="D11" s="81"/>
      <c r="E11" s="81"/>
      <c r="F11" s="81"/>
      <c r="G11" s="3" t="s">
        <v>96</v>
      </c>
      <c r="H11" s="3" t="s">
        <v>4</v>
      </c>
      <c r="I11" s="6" t="s">
        <v>96</v>
      </c>
      <c r="J11" s="3" t="s">
        <v>4</v>
      </c>
      <c r="K11" s="6" t="s">
        <v>96</v>
      </c>
      <c r="L11" s="3" t="s">
        <v>4</v>
      </c>
      <c r="M11" s="6" t="s">
        <v>96</v>
      </c>
      <c r="N11" s="3" t="s">
        <v>4</v>
      </c>
      <c r="O11" s="6" t="s">
        <v>96</v>
      </c>
      <c r="P11" s="75" t="s">
        <v>4</v>
      </c>
      <c r="Q11" s="81"/>
      <c r="R11" s="81"/>
      <c r="S11" s="81"/>
      <c r="T11" s="81"/>
    </row>
    <row r="12" spans="1:20" ht="21.75" customHeight="1" x14ac:dyDescent="0.3">
      <c r="A12" s="7">
        <v>1</v>
      </c>
      <c r="B12" s="7">
        <f t="shared" ref="B12:T12" si="0">A12+1</f>
        <v>2</v>
      </c>
      <c r="C12" s="7">
        <f t="shared" si="0"/>
        <v>3</v>
      </c>
      <c r="D12" s="7">
        <f t="shared" si="0"/>
        <v>4</v>
      </c>
      <c r="E12" s="7">
        <f t="shared" si="0"/>
        <v>5</v>
      </c>
      <c r="F12" s="7">
        <f t="shared" si="0"/>
        <v>6</v>
      </c>
      <c r="G12" s="7">
        <f t="shared" si="0"/>
        <v>7</v>
      </c>
      <c r="H12" s="7">
        <f t="shared" si="0"/>
        <v>8</v>
      </c>
      <c r="I12" s="7">
        <f t="shared" si="0"/>
        <v>9</v>
      </c>
      <c r="J12" s="7">
        <f t="shared" si="0"/>
        <v>10</v>
      </c>
      <c r="K12" s="7">
        <f t="shared" si="0"/>
        <v>11</v>
      </c>
      <c r="L12" s="7">
        <f t="shared" si="0"/>
        <v>12</v>
      </c>
      <c r="M12" s="7">
        <f t="shared" si="0"/>
        <v>13</v>
      </c>
      <c r="N12" s="7">
        <f t="shared" si="0"/>
        <v>14</v>
      </c>
      <c r="O12" s="7">
        <f t="shared" si="0"/>
        <v>15</v>
      </c>
      <c r="P12" s="7">
        <f t="shared" si="0"/>
        <v>16</v>
      </c>
      <c r="Q12" s="7">
        <f t="shared" si="0"/>
        <v>17</v>
      </c>
      <c r="R12" s="7">
        <f t="shared" si="0"/>
        <v>18</v>
      </c>
      <c r="S12" s="7">
        <f t="shared" si="0"/>
        <v>19</v>
      </c>
      <c r="T12" s="7">
        <f t="shared" si="0"/>
        <v>20</v>
      </c>
    </row>
    <row r="13" spans="1:20" x14ac:dyDescent="0.3">
      <c r="A13" s="53">
        <v>0</v>
      </c>
      <c r="B13" s="11" t="s">
        <v>120</v>
      </c>
      <c r="C13" s="54" t="s">
        <v>85</v>
      </c>
      <c r="D13" s="55">
        <f>SUM(D14:D19)</f>
        <v>68.095627118183998</v>
      </c>
      <c r="E13" s="55">
        <f t="shared" ref="E13:O13" si="1">SUM(E14:E19)</f>
        <v>31.80476968</v>
      </c>
      <c r="F13" s="55">
        <f>SUM(F14:F19)</f>
        <v>36.290857438183998</v>
      </c>
      <c r="G13" s="55">
        <f>SUM(G14:G19)</f>
        <v>20.87008032</v>
      </c>
      <c r="H13" s="55">
        <f>SUM(H14:H19)</f>
        <v>16.010945</v>
      </c>
      <c r="I13" s="55">
        <f>SUM(I14:I19)</f>
        <v>0</v>
      </c>
      <c r="J13" s="55">
        <f>SUM(J14:J19)</f>
        <v>0</v>
      </c>
      <c r="K13" s="55">
        <f t="shared" si="1"/>
        <v>0</v>
      </c>
      <c r="L13" s="55">
        <f t="shared" si="1"/>
        <v>0.74099999999999999</v>
      </c>
      <c r="M13" s="55">
        <f t="shared" si="1"/>
        <v>0</v>
      </c>
      <c r="N13" s="55">
        <f>SUM(N14:N19)</f>
        <v>1.32</v>
      </c>
      <c r="O13" s="55">
        <f t="shared" si="1"/>
        <v>20.87008032</v>
      </c>
      <c r="P13" s="55">
        <f>SUM(P14:P19)</f>
        <v>13.949945</v>
      </c>
      <c r="Q13" s="55">
        <f>SUM(Q14:Q19)</f>
        <v>20.279912438183999</v>
      </c>
      <c r="R13" s="55">
        <f>SUM(R14:R19)</f>
        <v>-6.1791353200000003</v>
      </c>
      <c r="S13" s="63">
        <f>SUM(S14:S19)</f>
        <v>0</v>
      </c>
      <c r="T13" s="56" t="s">
        <v>86</v>
      </c>
    </row>
    <row r="14" spans="1:20" x14ac:dyDescent="0.3">
      <c r="A14" s="8" t="s">
        <v>79</v>
      </c>
      <c r="B14" s="9" t="s">
        <v>40</v>
      </c>
      <c r="C14" s="62" t="s">
        <v>85</v>
      </c>
      <c r="D14" s="22">
        <f>D22</f>
        <v>15.420827788184001</v>
      </c>
      <c r="E14" s="22">
        <f t="shared" ref="E14:P14" si="2">E22</f>
        <v>0</v>
      </c>
      <c r="F14" s="22">
        <f t="shared" si="2"/>
        <v>15.420827788184001</v>
      </c>
      <c r="G14" s="22">
        <f t="shared" si="2"/>
        <v>0</v>
      </c>
      <c r="H14" s="22">
        <f t="shared" si="2"/>
        <v>1.32</v>
      </c>
      <c r="I14" s="22">
        <f t="shared" si="2"/>
        <v>0</v>
      </c>
      <c r="J14" s="22">
        <f t="shared" si="2"/>
        <v>0</v>
      </c>
      <c r="K14" s="22">
        <f t="shared" si="2"/>
        <v>0</v>
      </c>
      <c r="L14" s="22">
        <f t="shared" si="2"/>
        <v>0</v>
      </c>
      <c r="M14" s="22">
        <f t="shared" si="2"/>
        <v>0</v>
      </c>
      <c r="N14" s="22">
        <f>N22</f>
        <v>1.32</v>
      </c>
      <c r="O14" s="22">
        <f t="shared" si="2"/>
        <v>0</v>
      </c>
      <c r="P14" s="22">
        <f t="shared" si="2"/>
        <v>0</v>
      </c>
      <c r="Q14" s="29">
        <f>Q22</f>
        <v>14.100827788184001</v>
      </c>
      <c r="R14" s="29">
        <f>R22</f>
        <v>0</v>
      </c>
      <c r="S14" s="64" t="s">
        <v>105</v>
      </c>
      <c r="T14" s="30" t="s">
        <v>86</v>
      </c>
    </row>
    <row r="15" spans="1:20" x14ac:dyDescent="0.3">
      <c r="A15" s="8" t="s">
        <v>80</v>
      </c>
      <c r="B15" s="9" t="s">
        <v>41</v>
      </c>
      <c r="C15" s="62" t="s">
        <v>85</v>
      </c>
      <c r="D15" s="22">
        <f t="shared" ref="D15" si="3">D37</f>
        <v>52.674799329999999</v>
      </c>
      <c r="E15" s="22">
        <f t="shared" ref="E15:P15" si="4">E37</f>
        <v>31.80476968</v>
      </c>
      <c r="F15" s="22">
        <f t="shared" si="4"/>
        <v>20.870029649999999</v>
      </c>
      <c r="G15" s="22">
        <f>G37</f>
        <v>20.87008032</v>
      </c>
      <c r="H15" s="22">
        <f t="shared" si="4"/>
        <v>14.690944999999999</v>
      </c>
      <c r="I15" s="22">
        <f t="shared" si="4"/>
        <v>0</v>
      </c>
      <c r="J15" s="22">
        <f t="shared" si="4"/>
        <v>0</v>
      </c>
      <c r="K15" s="22">
        <f t="shared" si="4"/>
        <v>0</v>
      </c>
      <c r="L15" s="22">
        <f t="shared" si="4"/>
        <v>0.74099999999999999</v>
      </c>
      <c r="M15" s="22">
        <f t="shared" si="4"/>
        <v>0</v>
      </c>
      <c r="N15" s="22">
        <f t="shared" si="4"/>
        <v>0</v>
      </c>
      <c r="O15" s="22">
        <f t="shared" si="4"/>
        <v>20.87008032</v>
      </c>
      <c r="P15" s="22">
        <f t="shared" si="4"/>
        <v>13.949945</v>
      </c>
      <c r="Q15" s="29">
        <f>Q37</f>
        <v>6.1790846500000001</v>
      </c>
      <c r="R15" s="29">
        <f>R37</f>
        <v>-6.1791353200000003</v>
      </c>
      <c r="S15" s="64" t="s">
        <v>105</v>
      </c>
      <c r="T15" s="30" t="s">
        <v>86</v>
      </c>
    </row>
    <row r="16" spans="1:20" ht="31.5" x14ac:dyDescent="0.3">
      <c r="A16" s="8" t="s">
        <v>81</v>
      </c>
      <c r="B16" s="9" t="s">
        <v>42</v>
      </c>
      <c r="C16" s="62" t="s">
        <v>85</v>
      </c>
      <c r="D16" s="22">
        <f>D57</f>
        <v>0</v>
      </c>
      <c r="E16" s="22">
        <f t="shared" ref="E16:P16" si="5">E57</f>
        <v>0</v>
      </c>
      <c r="F16" s="22">
        <f t="shared" si="5"/>
        <v>0</v>
      </c>
      <c r="G16" s="22">
        <f t="shared" si="5"/>
        <v>0</v>
      </c>
      <c r="H16" s="22">
        <f t="shared" si="5"/>
        <v>0</v>
      </c>
      <c r="I16" s="22">
        <f t="shared" si="5"/>
        <v>0</v>
      </c>
      <c r="J16" s="22">
        <f t="shared" si="5"/>
        <v>0</v>
      </c>
      <c r="K16" s="22">
        <f t="shared" si="5"/>
        <v>0</v>
      </c>
      <c r="L16" s="22">
        <f t="shared" si="5"/>
        <v>0</v>
      </c>
      <c r="M16" s="22">
        <f t="shared" si="5"/>
        <v>0</v>
      </c>
      <c r="N16" s="22">
        <f t="shared" si="5"/>
        <v>0</v>
      </c>
      <c r="O16" s="22">
        <f t="shared" si="5"/>
        <v>0</v>
      </c>
      <c r="P16" s="22">
        <f t="shared" si="5"/>
        <v>0</v>
      </c>
      <c r="Q16" s="29">
        <f t="shared" ref="Q16:R16" si="6">Q58</f>
        <v>0</v>
      </c>
      <c r="R16" s="29">
        <f t="shared" si="6"/>
        <v>0</v>
      </c>
      <c r="S16" s="64" t="s">
        <v>105</v>
      </c>
      <c r="T16" s="30" t="s">
        <v>86</v>
      </c>
    </row>
    <row r="17" spans="1:20" x14ac:dyDescent="0.3">
      <c r="A17" s="8" t="s">
        <v>82</v>
      </c>
      <c r="B17" s="9" t="s">
        <v>43</v>
      </c>
      <c r="C17" s="62" t="s">
        <v>85</v>
      </c>
      <c r="D17" s="22">
        <f t="shared" ref="D17:R18" si="7">D61</f>
        <v>0</v>
      </c>
      <c r="E17" s="22">
        <f t="shared" ref="E17:P17" si="8">E61</f>
        <v>0</v>
      </c>
      <c r="F17" s="22">
        <f t="shared" si="8"/>
        <v>0</v>
      </c>
      <c r="G17" s="22">
        <f t="shared" si="8"/>
        <v>0</v>
      </c>
      <c r="H17" s="22">
        <f t="shared" si="8"/>
        <v>0</v>
      </c>
      <c r="I17" s="22">
        <f t="shared" si="8"/>
        <v>0</v>
      </c>
      <c r="J17" s="22">
        <f t="shared" si="8"/>
        <v>0</v>
      </c>
      <c r="K17" s="22">
        <f t="shared" si="8"/>
        <v>0</v>
      </c>
      <c r="L17" s="22">
        <f t="shared" si="8"/>
        <v>0</v>
      </c>
      <c r="M17" s="22">
        <f t="shared" si="8"/>
        <v>0</v>
      </c>
      <c r="N17" s="22">
        <f t="shared" si="8"/>
        <v>0</v>
      </c>
      <c r="O17" s="22">
        <f t="shared" si="8"/>
        <v>0</v>
      </c>
      <c r="P17" s="22">
        <f t="shared" si="8"/>
        <v>0</v>
      </c>
      <c r="Q17" s="29">
        <f t="shared" si="7"/>
        <v>0</v>
      </c>
      <c r="R17" s="29">
        <f t="shared" si="7"/>
        <v>0</v>
      </c>
      <c r="S17" s="64" t="s">
        <v>105</v>
      </c>
      <c r="T17" s="30" t="s">
        <v>86</v>
      </c>
    </row>
    <row r="18" spans="1:20" ht="31.5" x14ac:dyDescent="0.3">
      <c r="A18" s="8" t="s">
        <v>83</v>
      </c>
      <c r="B18" s="9" t="s">
        <v>44</v>
      </c>
      <c r="C18" s="62" t="s">
        <v>85</v>
      </c>
      <c r="D18" s="22">
        <f>D61</f>
        <v>0</v>
      </c>
      <c r="E18" s="22">
        <f t="shared" ref="E18:P18" si="9">E61</f>
        <v>0</v>
      </c>
      <c r="F18" s="22">
        <f t="shared" si="9"/>
        <v>0</v>
      </c>
      <c r="G18" s="22">
        <f t="shared" si="9"/>
        <v>0</v>
      </c>
      <c r="H18" s="22">
        <f t="shared" si="9"/>
        <v>0</v>
      </c>
      <c r="I18" s="22">
        <f t="shared" si="9"/>
        <v>0</v>
      </c>
      <c r="J18" s="22">
        <f t="shared" si="9"/>
        <v>0</v>
      </c>
      <c r="K18" s="22">
        <f t="shared" si="9"/>
        <v>0</v>
      </c>
      <c r="L18" s="22">
        <f t="shared" si="9"/>
        <v>0</v>
      </c>
      <c r="M18" s="22">
        <f t="shared" si="9"/>
        <v>0</v>
      </c>
      <c r="N18" s="22">
        <f t="shared" si="9"/>
        <v>0</v>
      </c>
      <c r="O18" s="22">
        <f t="shared" si="9"/>
        <v>0</v>
      </c>
      <c r="P18" s="22">
        <f t="shared" si="9"/>
        <v>0</v>
      </c>
      <c r="Q18" s="29">
        <f t="shared" si="7"/>
        <v>0</v>
      </c>
      <c r="R18" s="29">
        <f t="shared" si="7"/>
        <v>0</v>
      </c>
      <c r="S18" s="64" t="s">
        <v>105</v>
      </c>
      <c r="T18" s="30" t="s">
        <v>86</v>
      </c>
    </row>
    <row r="19" spans="1:20" x14ac:dyDescent="0.3">
      <c r="A19" s="8" t="s">
        <v>84</v>
      </c>
      <c r="B19" s="9" t="s">
        <v>45</v>
      </c>
      <c r="C19" s="62" t="s">
        <v>85</v>
      </c>
      <c r="D19" s="22">
        <f>D62</f>
        <v>0</v>
      </c>
      <c r="E19" s="22">
        <f t="shared" ref="E19:F19" si="10">E62</f>
        <v>0</v>
      </c>
      <c r="F19" s="22">
        <f t="shared" si="10"/>
        <v>0</v>
      </c>
      <c r="G19" s="22">
        <f>G62</f>
        <v>0</v>
      </c>
      <c r="H19" s="22">
        <f t="shared" ref="H19:S19" si="11">H62</f>
        <v>0</v>
      </c>
      <c r="I19" s="22">
        <f t="shared" si="11"/>
        <v>0</v>
      </c>
      <c r="J19" s="22">
        <f t="shared" si="11"/>
        <v>0</v>
      </c>
      <c r="K19" s="22">
        <f t="shared" si="11"/>
        <v>0</v>
      </c>
      <c r="L19" s="22">
        <f t="shared" si="11"/>
        <v>0</v>
      </c>
      <c r="M19" s="22">
        <f t="shared" si="11"/>
        <v>0</v>
      </c>
      <c r="N19" s="22">
        <f t="shared" si="11"/>
        <v>0</v>
      </c>
      <c r="O19" s="22">
        <f t="shared" si="11"/>
        <v>0</v>
      </c>
      <c r="P19" s="22">
        <f t="shared" si="11"/>
        <v>0</v>
      </c>
      <c r="Q19" s="22">
        <f t="shared" si="11"/>
        <v>0</v>
      </c>
      <c r="R19" s="22">
        <f t="shared" si="11"/>
        <v>0</v>
      </c>
      <c r="S19" s="22" t="str">
        <f t="shared" si="11"/>
        <v>-</v>
      </c>
      <c r="T19" s="30" t="s">
        <v>86</v>
      </c>
    </row>
    <row r="20" spans="1:20" x14ac:dyDescent="0.3">
      <c r="A20" s="10">
        <v>1</v>
      </c>
      <c r="B20" s="11" t="s">
        <v>104</v>
      </c>
      <c r="C20" s="10" t="s">
        <v>85</v>
      </c>
      <c r="D20" s="23">
        <f t="shared" ref="D20:Q20" si="12">D21+D36+D57+D60+D61+D62</f>
        <v>68.095627118183998</v>
      </c>
      <c r="E20" s="23">
        <f t="shared" si="12"/>
        <v>31.80476968</v>
      </c>
      <c r="F20" s="23">
        <f t="shared" si="12"/>
        <v>36.290857438183998</v>
      </c>
      <c r="G20" s="23">
        <f t="shared" si="12"/>
        <v>20.87008032</v>
      </c>
      <c r="H20" s="23">
        <f t="shared" si="12"/>
        <v>16.010945</v>
      </c>
      <c r="I20" s="23">
        <f t="shared" si="12"/>
        <v>0</v>
      </c>
      <c r="J20" s="23">
        <f t="shared" si="12"/>
        <v>0</v>
      </c>
      <c r="K20" s="23">
        <f t="shared" si="12"/>
        <v>0</v>
      </c>
      <c r="L20" s="23">
        <f t="shared" si="12"/>
        <v>0.74099999999999999</v>
      </c>
      <c r="M20" s="23">
        <f t="shared" si="12"/>
        <v>0</v>
      </c>
      <c r="N20" s="23">
        <f t="shared" si="12"/>
        <v>1.32</v>
      </c>
      <c r="O20" s="23">
        <f t="shared" si="12"/>
        <v>20.87008032</v>
      </c>
      <c r="P20" s="23">
        <f t="shared" si="12"/>
        <v>13.949945</v>
      </c>
      <c r="Q20" s="23">
        <f t="shared" si="12"/>
        <v>20.279912438183999</v>
      </c>
      <c r="R20" s="23"/>
      <c r="S20" s="23" t="s">
        <v>105</v>
      </c>
      <c r="T20" s="31" t="s">
        <v>86</v>
      </c>
    </row>
    <row r="21" spans="1:20" x14ac:dyDescent="0.3">
      <c r="A21" s="12" t="s">
        <v>8</v>
      </c>
      <c r="B21" s="13" t="s">
        <v>5</v>
      </c>
      <c r="C21" s="12" t="s">
        <v>85</v>
      </c>
      <c r="D21" s="24">
        <f t="shared" ref="D21:Q21" si="13">D22+D27+D30+D33</f>
        <v>15.420827788184001</v>
      </c>
      <c r="E21" s="24">
        <f t="shared" si="13"/>
        <v>0</v>
      </c>
      <c r="F21" s="24">
        <f t="shared" si="13"/>
        <v>15.420827788184001</v>
      </c>
      <c r="G21" s="24">
        <f t="shared" si="13"/>
        <v>0</v>
      </c>
      <c r="H21" s="24">
        <f t="shared" si="13"/>
        <v>1.32</v>
      </c>
      <c r="I21" s="24">
        <f t="shared" si="13"/>
        <v>0</v>
      </c>
      <c r="J21" s="24">
        <f t="shared" si="13"/>
        <v>0</v>
      </c>
      <c r="K21" s="24">
        <f t="shared" si="13"/>
        <v>0</v>
      </c>
      <c r="L21" s="24">
        <f t="shared" si="13"/>
        <v>0</v>
      </c>
      <c r="M21" s="24">
        <f t="shared" si="13"/>
        <v>0</v>
      </c>
      <c r="N21" s="24">
        <f t="shared" si="13"/>
        <v>1.32</v>
      </c>
      <c r="O21" s="24">
        <f t="shared" si="13"/>
        <v>0</v>
      </c>
      <c r="P21" s="24">
        <f t="shared" si="13"/>
        <v>0</v>
      </c>
      <c r="Q21" s="24">
        <f t="shared" si="13"/>
        <v>14.100827788184001</v>
      </c>
      <c r="R21" s="24">
        <f>R22+R27+R30+R33</f>
        <v>0</v>
      </c>
      <c r="S21" s="32" t="s">
        <v>105</v>
      </c>
      <c r="T21" s="33" t="s">
        <v>86</v>
      </c>
    </row>
    <row r="22" spans="1:20" ht="31.5" x14ac:dyDescent="0.3">
      <c r="A22" s="14" t="s">
        <v>9</v>
      </c>
      <c r="B22" s="15" t="s">
        <v>6</v>
      </c>
      <c r="C22" s="14" t="s">
        <v>85</v>
      </c>
      <c r="D22" s="25">
        <f t="shared" ref="D22:P22" si="14">D23+D25+D26</f>
        <v>15.420827788184001</v>
      </c>
      <c r="E22" s="25">
        <f t="shared" si="14"/>
        <v>0</v>
      </c>
      <c r="F22" s="25">
        <f t="shared" si="14"/>
        <v>15.420827788184001</v>
      </c>
      <c r="G22" s="25">
        <f>G23+G25+G26</f>
        <v>0</v>
      </c>
      <c r="H22" s="25">
        <f t="shared" si="14"/>
        <v>1.32</v>
      </c>
      <c r="I22" s="25">
        <f t="shared" si="14"/>
        <v>0</v>
      </c>
      <c r="J22" s="25">
        <f t="shared" si="14"/>
        <v>0</v>
      </c>
      <c r="K22" s="25">
        <f t="shared" si="14"/>
        <v>0</v>
      </c>
      <c r="L22" s="25">
        <f t="shared" si="14"/>
        <v>0</v>
      </c>
      <c r="M22" s="25">
        <f t="shared" si="14"/>
        <v>0</v>
      </c>
      <c r="N22" s="25">
        <f>N23+N25+N26</f>
        <v>1.32</v>
      </c>
      <c r="O22" s="25">
        <f t="shared" si="14"/>
        <v>0</v>
      </c>
      <c r="P22" s="25">
        <f t="shared" si="14"/>
        <v>0</v>
      </c>
      <c r="Q22" s="25">
        <f>Q23+Q25+Q26</f>
        <v>14.100827788184001</v>
      </c>
      <c r="R22" s="25">
        <v>0</v>
      </c>
      <c r="S22" s="34">
        <v>0</v>
      </c>
      <c r="T22" s="35" t="s">
        <v>86</v>
      </c>
    </row>
    <row r="23" spans="1:20" ht="31.5" x14ac:dyDescent="0.3">
      <c r="A23" s="16" t="s">
        <v>10</v>
      </c>
      <c r="B23" s="17" t="s">
        <v>7</v>
      </c>
      <c r="C23" s="18" t="s">
        <v>85</v>
      </c>
      <c r="D23" s="26">
        <f>D24</f>
        <v>15.420827788184001</v>
      </c>
      <c r="E23" s="26">
        <f t="shared" ref="E23:P23" si="15">E24</f>
        <v>0</v>
      </c>
      <c r="F23" s="26">
        <f t="shared" si="15"/>
        <v>15.420827788184001</v>
      </c>
      <c r="G23" s="26">
        <v>0</v>
      </c>
      <c r="H23" s="26">
        <f t="shared" si="15"/>
        <v>1.32</v>
      </c>
      <c r="I23" s="26">
        <v>0</v>
      </c>
      <c r="J23" s="26">
        <f t="shared" si="15"/>
        <v>0</v>
      </c>
      <c r="K23" s="26">
        <v>0</v>
      </c>
      <c r="L23" s="26">
        <f t="shared" si="15"/>
        <v>0</v>
      </c>
      <c r="M23" s="26">
        <v>0</v>
      </c>
      <c r="N23" s="26">
        <f>N24</f>
        <v>1.32</v>
      </c>
      <c r="O23" s="26">
        <v>0</v>
      </c>
      <c r="P23" s="26">
        <f t="shared" si="15"/>
        <v>0</v>
      </c>
      <c r="Q23" s="26">
        <f>Q24</f>
        <v>14.100827788184001</v>
      </c>
      <c r="R23" s="26" t="str">
        <f>R24</f>
        <v>НД</v>
      </c>
      <c r="S23" s="26" t="str">
        <f>S24</f>
        <v>НД</v>
      </c>
      <c r="T23" s="16" t="s">
        <v>86</v>
      </c>
    </row>
    <row r="24" spans="1:20" x14ac:dyDescent="0.3">
      <c r="A24" s="45" t="s">
        <v>10</v>
      </c>
      <c r="B24" s="73" t="s">
        <v>127</v>
      </c>
      <c r="C24" s="74" t="s">
        <v>128</v>
      </c>
      <c r="D24" s="26">
        <v>15.420827788184001</v>
      </c>
      <c r="E24" s="26">
        <v>0</v>
      </c>
      <c r="F24" s="26">
        <f>D24</f>
        <v>15.420827788184001</v>
      </c>
      <c r="G24" s="26" t="s">
        <v>134</v>
      </c>
      <c r="H24" s="26">
        <f>J24+L24+N24+P24</f>
        <v>1.32</v>
      </c>
      <c r="I24" s="26" t="s">
        <v>134</v>
      </c>
      <c r="J24" s="26">
        <v>0</v>
      </c>
      <c r="K24" s="26" t="s">
        <v>134</v>
      </c>
      <c r="L24" s="26">
        <v>0</v>
      </c>
      <c r="M24" s="26" t="s">
        <v>134</v>
      </c>
      <c r="N24" s="26">
        <v>1.32</v>
      </c>
      <c r="O24" s="26" t="s">
        <v>134</v>
      </c>
      <c r="P24" s="26">
        <v>0</v>
      </c>
      <c r="Q24" s="26">
        <f>F24-H24</f>
        <v>14.100827788184001</v>
      </c>
      <c r="R24" s="26" t="s">
        <v>134</v>
      </c>
      <c r="S24" s="26" t="s">
        <v>134</v>
      </c>
      <c r="T24" s="45" t="s">
        <v>135</v>
      </c>
    </row>
    <row r="25" spans="1:20" ht="31.5" hidden="1" x14ac:dyDescent="0.3">
      <c r="A25" s="16" t="s">
        <v>12</v>
      </c>
      <c r="B25" s="17" t="s">
        <v>11</v>
      </c>
      <c r="C25" s="18" t="s">
        <v>85</v>
      </c>
      <c r="D25" s="26">
        <v>0</v>
      </c>
      <c r="E25" s="26">
        <v>0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v>0</v>
      </c>
      <c r="T25" s="16" t="s">
        <v>86</v>
      </c>
    </row>
    <row r="26" spans="1:20" ht="31.5" hidden="1" x14ac:dyDescent="0.3">
      <c r="A26" s="16" t="s">
        <v>14</v>
      </c>
      <c r="B26" s="17" t="s">
        <v>13</v>
      </c>
      <c r="C26" s="18" t="s">
        <v>85</v>
      </c>
      <c r="D26" s="26">
        <v>0</v>
      </c>
      <c r="E26" s="26">
        <v>0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0</v>
      </c>
      <c r="S26" s="26">
        <v>0</v>
      </c>
      <c r="T26" s="16" t="s">
        <v>86</v>
      </c>
    </row>
    <row r="27" spans="1:20" ht="31.5" hidden="1" x14ac:dyDescent="0.3">
      <c r="A27" s="14" t="s">
        <v>46</v>
      </c>
      <c r="B27" s="15" t="s">
        <v>15</v>
      </c>
      <c r="C27" s="14" t="s">
        <v>85</v>
      </c>
      <c r="D27" s="25">
        <f t="shared" ref="D27:R27" si="16">D28+D29</f>
        <v>0</v>
      </c>
      <c r="E27" s="25">
        <f t="shared" si="16"/>
        <v>0</v>
      </c>
      <c r="F27" s="25">
        <f t="shared" si="16"/>
        <v>0</v>
      </c>
      <c r="G27" s="25">
        <f t="shared" si="16"/>
        <v>0</v>
      </c>
      <c r="H27" s="25">
        <f t="shared" si="16"/>
        <v>0</v>
      </c>
      <c r="I27" s="25">
        <f t="shared" si="16"/>
        <v>0</v>
      </c>
      <c r="J27" s="25">
        <f t="shared" si="16"/>
        <v>0</v>
      </c>
      <c r="K27" s="25">
        <f t="shared" si="16"/>
        <v>0</v>
      </c>
      <c r="L27" s="25">
        <f t="shared" si="16"/>
        <v>0</v>
      </c>
      <c r="M27" s="25">
        <f t="shared" si="16"/>
        <v>0</v>
      </c>
      <c r="N27" s="25">
        <f t="shared" si="16"/>
        <v>0</v>
      </c>
      <c r="O27" s="25">
        <f t="shared" si="16"/>
        <v>0</v>
      </c>
      <c r="P27" s="25">
        <f t="shared" si="16"/>
        <v>0</v>
      </c>
      <c r="Q27" s="25">
        <f t="shared" si="16"/>
        <v>0</v>
      </c>
      <c r="R27" s="25">
        <f t="shared" si="16"/>
        <v>0</v>
      </c>
      <c r="S27" s="34">
        <v>0</v>
      </c>
      <c r="T27" s="36" t="s">
        <v>86</v>
      </c>
    </row>
    <row r="28" spans="1:20" ht="47.25" hidden="1" x14ac:dyDescent="0.3">
      <c r="A28" s="16" t="s">
        <v>47</v>
      </c>
      <c r="B28" s="17" t="s">
        <v>16</v>
      </c>
      <c r="C28" s="18" t="s">
        <v>85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26">
        <v>0</v>
      </c>
      <c r="S28" s="37">
        <v>0</v>
      </c>
      <c r="T28" s="16" t="s">
        <v>86</v>
      </c>
    </row>
    <row r="29" spans="1:20" ht="31.5" hidden="1" x14ac:dyDescent="0.3">
      <c r="A29" s="16" t="s">
        <v>87</v>
      </c>
      <c r="B29" s="17" t="s">
        <v>17</v>
      </c>
      <c r="C29" s="18" t="s">
        <v>85</v>
      </c>
      <c r="D29" s="26">
        <v>0</v>
      </c>
      <c r="E29" s="26"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37">
        <v>0</v>
      </c>
      <c r="T29" s="16" t="s">
        <v>86</v>
      </c>
    </row>
    <row r="30" spans="1:20" ht="31.5" hidden="1" x14ac:dyDescent="0.3">
      <c r="A30" s="19" t="s">
        <v>48</v>
      </c>
      <c r="B30" s="15" t="s">
        <v>18</v>
      </c>
      <c r="C30" s="19" t="s">
        <v>85</v>
      </c>
      <c r="D30" s="25">
        <f t="shared" ref="D30:R30" si="17">D31+D32</f>
        <v>0</v>
      </c>
      <c r="E30" s="25">
        <f t="shared" si="17"/>
        <v>0</v>
      </c>
      <c r="F30" s="25">
        <f t="shared" si="17"/>
        <v>0</v>
      </c>
      <c r="G30" s="25">
        <f t="shared" si="17"/>
        <v>0</v>
      </c>
      <c r="H30" s="25">
        <f t="shared" si="17"/>
        <v>0</v>
      </c>
      <c r="I30" s="25">
        <f t="shared" si="17"/>
        <v>0</v>
      </c>
      <c r="J30" s="25">
        <f t="shared" si="17"/>
        <v>0</v>
      </c>
      <c r="K30" s="25">
        <f t="shared" si="17"/>
        <v>0</v>
      </c>
      <c r="L30" s="25">
        <f t="shared" si="17"/>
        <v>0</v>
      </c>
      <c r="M30" s="25">
        <f t="shared" si="17"/>
        <v>0</v>
      </c>
      <c r="N30" s="25">
        <f t="shared" si="17"/>
        <v>0</v>
      </c>
      <c r="O30" s="25">
        <f t="shared" si="17"/>
        <v>0</v>
      </c>
      <c r="P30" s="25">
        <f t="shared" si="17"/>
        <v>0</v>
      </c>
      <c r="Q30" s="25">
        <f t="shared" si="17"/>
        <v>0</v>
      </c>
      <c r="R30" s="25">
        <f t="shared" si="17"/>
        <v>0</v>
      </c>
      <c r="S30" s="34">
        <v>0</v>
      </c>
      <c r="T30" s="36" t="s">
        <v>86</v>
      </c>
    </row>
    <row r="31" spans="1:20" ht="31.5" hidden="1" x14ac:dyDescent="0.3">
      <c r="A31" s="16" t="s">
        <v>49</v>
      </c>
      <c r="B31" s="17" t="s">
        <v>19</v>
      </c>
      <c r="C31" s="18" t="s">
        <v>85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38">
        <v>0</v>
      </c>
      <c r="T31" s="16" t="s">
        <v>86</v>
      </c>
    </row>
    <row r="32" spans="1:20" ht="31.5" hidden="1" x14ac:dyDescent="0.3">
      <c r="A32" s="16" t="s">
        <v>50</v>
      </c>
      <c r="B32" s="17" t="s">
        <v>19</v>
      </c>
      <c r="C32" s="18" t="s">
        <v>85</v>
      </c>
      <c r="D32" s="28">
        <v>0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37">
        <v>0</v>
      </c>
      <c r="T32" s="16" t="s">
        <v>86</v>
      </c>
    </row>
    <row r="33" spans="1:182" ht="47.25" hidden="1" x14ac:dyDescent="0.3">
      <c r="A33" s="19" t="s">
        <v>51</v>
      </c>
      <c r="B33" s="15" t="s">
        <v>20</v>
      </c>
      <c r="C33" s="19" t="s">
        <v>85</v>
      </c>
      <c r="D33" s="25">
        <f t="shared" ref="D33:R33" si="18">D34+D35</f>
        <v>0</v>
      </c>
      <c r="E33" s="25">
        <f t="shared" si="18"/>
        <v>0</v>
      </c>
      <c r="F33" s="25">
        <f t="shared" si="18"/>
        <v>0</v>
      </c>
      <c r="G33" s="25">
        <f t="shared" si="18"/>
        <v>0</v>
      </c>
      <c r="H33" s="25">
        <f t="shared" si="18"/>
        <v>0</v>
      </c>
      <c r="I33" s="25">
        <f t="shared" si="18"/>
        <v>0</v>
      </c>
      <c r="J33" s="25">
        <f t="shared" si="18"/>
        <v>0</v>
      </c>
      <c r="K33" s="25">
        <f t="shared" si="18"/>
        <v>0</v>
      </c>
      <c r="L33" s="25">
        <f t="shared" si="18"/>
        <v>0</v>
      </c>
      <c r="M33" s="25">
        <f t="shared" si="18"/>
        <v>0</v>
      </c>
      <c r="N33" s="25">
        <f t="shared" si="18"/>
        <v>0</v>
      </c>
      <c r="O33" s="25">
        <f t="shared" si="18"/>
        <v>0</v>
      </c>
      <c r="P33" s="25">
        <f t="shared" si="18"/>
        <v>0</v>
      </c>
      <c r="Q33" s="25">
        <f t="shared" si="18"/>
        <v>0</v>
      </c>
      <c r="R33" s="25">
        <f t="shared" si="18"/>
        <v>0</v>
      </c>
      <c r="S33" s="34">
        <v>0</v>
      </c>
      <c r="T33" s="39" t="s">
        <v>86</v>
      </c>
    </row>
    <row r="34" spans="1:182" ht="47.25" hidden="1" x14ac:dyDescent="0.3">
      <c r="A34" s="16" t="s">
        <v>52</v>
      </c>
      <c r="B34" s="17" t="s">
        <v>21</v>
      </c>
      <c r="C34" s="18" t="s">
        <v>85</v>
      </c>
      <c r="D34" s="28">
        <v>0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37">
        <v>0</v>
      </c>
      <c r="T34" s="16" t="s">
        <v>86</v>
      </c>
    </row>
    <row r="35" spans="1:182" ht="47.25" hidden="1" x14ac:dyDescent="0.3">
      <c r="A35" s="16" t="s">
        <v>53</v>
      </c>
      <c r="B35" s="17" t="s">
        <v>22</v>
      </c>
      <c r="C35" s="18" t="s">
        <v>85</v>
      </c>
      <c r="D35" s="28">
        <v>0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37">
        <v>0</v>
      </c>
      <c r="T35" s="16" t="s">
        <v>86</v>
      </c>
    </row>
    <row r="36" spans="1:182" ht="31.5" x14ac:dyDescent="0.3">
      <c r="A36" s="12" t="s">
        <v>54</v>
      </c>
      <c r="B36" s="13" t="s">
        <v>23</v>
      </c>
      <c r="C36" s="12" t="s">
        <v>85</v>
      </c>
      <c r="D36" s="24">
        <f t="shared" ref="D36:R36" si="19">D37+D42+D45+D54</f>
        <v>52.674799329999999</v>
      </c>
      <c r="E36" s="24">
        <f t="shared" si="19"/>
        <v>31.80476968</v>
      </c>
      <c r="F36" s="24">
        <f t="shared" si="19"/>
        <v>20.870029649999999</v>
      </c>
      <c r="G36" s="24">
        <f t="shared" si="19"/>
        <v>20.87008032</v>
      </c>
      <c r="H36" s="24">
        <f t="shared" si="19"/>
        <v>14.690944999999999</v>
      </c>
      <c r="I36" s="24">
        <f t="shared" si="19"/>
        <v>0</v>
      </c>
      <c r="J36" s="24">
        <f t="shared" si="19"/>
        <v>0</v>
      </c>
      <c r="K36" s="24">
        <f t="shared" si="19"/>
        <v>0</v>
      </c>
      <c r="L36" s="24">
        <f t="shared" si="19"/>
        <v>0.74099999999999999</v>
      </c>
      <c r="M36" s="24">
        <f t="shared" si="19"/>
        <v>0</v>
      </c>
      <c r="N36" s="24">
        <f t="shared" si="19"/>
        <v>0</v>
      </c>
      <c r="O36" s="24">
        <f t="shared" si="19"/>
        <v>20.87008032</v>
      </c>
      <c r="P36" s="24">
        <f t="shared" si="19"/>
        <v>13.949945</v>
      </c>
      <c r="Q36" s="24">
        <f t="shared" si="19"/>
        <v>6.1790846500000001</v>
      </c>
      <c r="R36" s="24">
        <f t="shared" si="19"/>
        <v>-6.1791353200000003</v>
      </c>
      <c r="S36" s="65">
        <f>R36/G36</f>
        <v>-0.29607625966242568</v>
      </c>
      <c r="T36" s="40" t="s">
        <v>86</v>
      </c>
    </row>
    <row r="37" spans="1:182" ht="47.25" x14ac:dyDescent="0.3">
      <c r="A37" s="19" t="s">
        <v>55</v>
      </c>
      <c r="B37" s="15" t="s">
        <v>24</v>
      </c>
      <c r="C37" s="19" t="s">
        <v>85</v>
      </c>
      <c r="D37" s="25">
        <f>D38+D41</f>
        <v>52.674799329999999</v>
      </c>
      <c r="E37" s="25">
        <f>E38</f>
        <v>31.80476968</v>
      </c>
      <c r="F37" s="25">
        <f>F38+F41</f>
        <v>20.870029649999999</v>
      </c>
      <c r="G37" s="25">
        <f>G38</f>
        <v>20.87008032</v>
      </c>
      <c r="H37" s="25">
        <f t="shared" ref="H37:S37" si="20">H38+H41</f>
        <v>14.690944999999999</v>
      </c>
      <c r="I37" s="25">
        <f t="shared" si="20"/>
        <v>0</v>
      </c>
      <c r="J37" s="25">
        <f t="shared" si="20"/>
        <v>0</v>
      </c>
      <c r="K37" s="25">
        <f t="shared" si="20"/>
        <v>0</v>
      </c>
      <c r="L37" s="25">
        <f t="shared" si="20"/>
        <v>0.74099999999999999</v>
      </c>
      <c r="M37" s="25">
        <f t="shared" si="20"/>
        <v>0</v>
      </c>
      <c r="N37" s="25">
        <f t="shared" si="20"/>
        <v>0</v>
      </c>
      <c r="O37" s="25">
        <f t="shared" si="20"/>
        <v>20.87008032</v>
      </c>
      <c r="P37" s="25">
        <f t="shared" si="20"/>
        <v>13.949945</v>
      </c>
      <c r="Q37" s="25">
        <f t="shared" si="20"/>
        <v>6.1790846500000001</v>
      </c>
      <c r="R37" s="25">
        <f t="shared" si="20"/>
        <v>-6.1791353200000003</v>
      </c>
      <c r="S37" s="66">
        <f t="shared" si="20"/>
        <v>-0.29607625966242568</v>
      </c>
      <c r="T37" s="41" t="s">
        <v>86</v>
      </c>
    </row>
    <row r="38" spans="1:182" x14ac:dyDescent="0.3">
      <c r="A38" s="57" t="s">
        <v>56</v>
      </c>
      <c r="B38" s="58" t="s">
        <v>25</v>
      </c>
      <c r="C38" s="59" t="s">
        <v>85</v>
      </c>
      <c r="D38" s="25">
        <f t="shared" ref="D38:S38" si="21">SUM(D39:D39)</f>
        <v>52.674799329999999</v>
      </c>
      <c r="E38" s="25">
        <f t="shared" si="21"/>
        <v>31.80476968</v>
      </c>
      <c r="F38" s="25">
        <f t="shared" si="21"/>
        <v>20.870029649999999</v>
      </c>
      <c r="G38" s="25">
        <f t="shared" si="21"/>
        <v>20.87008032</v>
      </c>
      <c r="H38" s="25">
        <f t="shared" si="21"/>
        <v>14.690944999999999</v>
      </c>
      <c r="I38" s="25">
        <f t="shared" si="21"/>
        <v>0</v>
      </c>
      <c r="J38" s="25">
        <f t="shared" si="21"/>
        <v>0</v>
      </c>
      <c r="K38" s="25">
        <f t="shared" si="21"/>
        <v>0</v>
      </c>
      <c r="L38" s="25">
        <f t="shared" si="21"/>
        <v>0.74099999999999999</v>
      </c>
      <c r="M38" s="25">
        <f t="shared" si="21"/>
        <v>0</v>
      </c>
      <c r="N38" s="25">
        <f t="shared" si="21"/>
        <v>0</v>
      </c>
      <c r="O38" s="25">
        <f t="shared" si="21"/>
        <v>20.87008032</v>
      </c>
      <c r="P38" s="25">
        <f t="shared" si="21"/>
        <v>13.949945</v>
      </c>
      <c r="Q38" s="25">
        <f t="shared" si="21"/>
        <v>6.1790846500000001</v>
      </c>
      <c r="R38" s="25">
        <f t="shared" si="21"/>
        <v>-6.1791353200000003</v>
      </c>
      <c r="S38" s="67">
        <f t="shared" si="21"/>
        <v>-0.29607625966242568</v>
      </c>
      <c r="T38" s="57" t="s">
        <v>86</v>
      </c>
    </row>
    <row r="39" spans="1:182" s="44" customFormat="1" ht="32.25" x14ac:dyDescent="0.3">
      <c r="A39" s="42" t="s">
        <v>56</v>
      </c>
      <c r="B39" s="43" t="s">
        <v>121</v>
      </c>
      <c r="C39" s="42" t="s">
        <v>109</v>
      </c>
      <c r="D39" s="42">
        <v>52.674799329999999</v>
      </c>
      <c r="E39" s="26">
        <v>31.80476968</v>
      </c>
      <c r="F39" s="71">
        <f>D39-E39</f>
        <v>20.870029649999999</v>
      </c>
      <c r="G39" s="71">
        <f>I39+K39+M39+O39</f>
        <v>20.87008032</v>
      </c>
      <c r="H39" s="71">
        <f>J39+L39+N39+P39</f>
        <v>14.690944999999999</v>
      </c>
      <c r="I39" s="26">
        <v>0</v>
      </c>
      <c r="J39" s="26">
        <v>0</v>
      </c>
      <c r="K39" s="26">
        <v>0</v>
      </c>
      <c r="L39" s="26">
        <v>0.74099999999999999</v>
      </c>
      <c r="M39" s="26">
        <v>0</v>
      </c>
      <c r="N39" s="26">
        <v>0</v>
      </c>
      <c r="O39" s="26">
        <v>20.87008032</v>
      </c>
      <c r="P39" s="26">
        <v>13.949945</v>
      </c>
      <c r="Q39" s="26">
        <f>F39-H39</f>
        <v>6.1790846500000001</v>
      </c>
      <c r="R39" s="27">
        <f>H39-G39</f>
        <v>-6.1791353200000003</v>
      </c>
      <c r="S39" s="68">
        <f>IFERROR((R39/G39),0)</f>
        <v>-0.29607625966242568</v>
      </c>
      <c r="T39" s="45" t="s">
        <v>131</v>
      </c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</row>
    <row r="40" spans="1:182" s="44" customFormat="1" hidden="1" x14ac:dyDescent="0.3">
      <c r="A40" s="42" t="s">
        <v>56</v>
      </c>
      <c r="B40" s="43" t="s">
        <v>110</v>
      </c>
      <c r="C40" s="42" t="s">
        <v>111</v>
      </c>
      <c r="D40" s="42">
        <f t="shared" ref="D40" si="22">F40</f>
        <v>1.51013</v>
      </c>
      <c r="E40" s="72">
        <v>0</v>
      </c>
      <c r="F40" s="71">
        <v>1.51013</v>
      </c>
      <c r="G40" s="71">
        <v>0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v>0</v>
      </c>
      <c r="O40" s="26">
        <f t="shared" ref="O40" si="23">G40</f>
        <v>0</v>
      </c>
      <c r="P40" s="27">
        <v>0</v>
      </c>
      <c r="Q40" s="26">
        <f t="shared" ref="Q40" si="24">F40-H40</f>
        <v>1.51013</v>
      </c>
      <c r="R40" s="27">
        <f t="shared" ref="R40:R41" si="25">H40-G40</f>
        <v>0</v>
      </c>
      <c r="S40" s="68">
        <f t="shared" ref="S40" si="26">IFERROR((R40/G40),0)</f>
        <v>0</v>
      </c>
      <c r="T40" s="45" t="s">
        <v>105</v>
      </c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</row>
    <row r="41" spans="1:182" ht="31.5" x14ac:dyDescent="0.3">
      <c r="A41" s="16" t="s">
        <v>57</v>
      </c>
      <c r="B41" s="17" t="s">
        <v>26</v>
      </c>
      <c r="C41" s="18" t="s">
        <v>85</v>
      </c>
      <c r="D41" s="26">
        <v>0</v>
      </c>
      <c r="E41" s="26">
        <v>0</v>
      </c>
      <c r="F41" s="26">
        <f>D41-E41</f>
        <v>0</v>
      </c>
      <c r="G41" s="26">
        <f>I41+K41+M41+O41</f>
        <v>0</v>
      </c>
      <c r="H41" s="26">
        <f>J41+L41+N41+P41</f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f>F41-H41</f>
        <v>0</v>
      </c>
      <c r="R41" s="27">
        <f t="shared" si="25"/>
        <v>0</v>
      </c>
      <c r="S41" s="68">
        <f>IFERROR((R41/G41),0)</f>
        <v>0</v>
      </c>
      <c r="T41" s="16" t="s">
        <v>86</v>
      </c>
    </row>
    <row r="42" spans="1:182" ht="31.5" x14ac:dyDescent="0.3">
      <c r="A42" s="19" t="s">
        <v>58</v>
      </c>
      <c r="B42" s="15" t="s">
        <v>27</v>
      </c>
      <c r="C42" s="19" t="s">
        <v>85</v>
      </c>
      <c r="D42" s="25">
        <f t="shared" ref="D42:Q42" si="27">D43+D44</f>
        <v>0</v>
      </c>
      <c r="E42" s="25">
        <f t="shared" si="27"/>
        <v>0</v>
      </c>
      <c r="F42" s="25">
        <f t="shared" si="27"/>
        <v>0</v>
      </c>
      <c r="G42" s="25">
        <f>G43+G44</f>
        <v>0</v>
      </c>
      <c r="H42" s="25">
        <f t="shared" si="27"/>
        <v>0</v>
      </c>
      <c r="I42" s="25">
        <f t="shared" si="27"/>
        <v>0</v>
      </c>
      <c r="J42" s="25">
        <f t="shared" si="27"/>
        <v>0</v>
      </c>
      <c r="K42" s="25">
        <f t="shared" si="27"/>
        <v>0</v>
      </c>
      <c r="L42" s="25">
        <f t="shared" si="27"/>
        <v>0</v>
      </c>
      <c r="M42" s="25">
        <f t="shared" si="27"/>
        <v>0</v>
      </c>
      <c r="N42" s="25">
        <f t="shared" si="27"/>
        <v>0</v>
      </c>
      <c r="O42" s="25">
        <f t="shared" si="27"/>
        <v>0</v>
      </c>
      <c r="P42" s="25">
        <f t="shared" si="27"/>
        <v>0</v>
      </c>
      <c r="Q42" s="25">
        <f t="shared" si="27"/>
        <v>0</v>
      </c>
      <c r="R42" s="25">
        <f>R43+R44</f>
        <v>0</v>
      </c>
      <c r="S42" s="66" t="s">
        <v>105</v>
      </c>
      <c r="T42" s="41" t="s">
        <v>86</v>
      </c>
    </row>
    <row r="43" spans="1:182" hidden="1" x14ac:dyDescent="0.3">
      <c r="A43" s="16" t="s">
        <v>59</v>
      </c>
      <c r="B43" s="17" t="s">
        <v>28</v>
      </c>
      <c r="C43" s="18" t="s">
        <v>85</v>
      </c>
      <c r="D43" s="26">
        <v>0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26">
        <v>0</v>
      </c>
      <c r="S43" s="69">
        <v>0</v>
      </c>
      <c r="T43" s="16" t="s">
        <v>86</v>
      </c>
    </row>
    <row r="44" spans="1:182" ht="31.5" hidden="1" x14ac:dyDescent="0.3">
      <c r="A44" s="16" t="s">
        <v>60</v>
      </c>
      <c r="B44" s="17" t="s">
        <v>29</v>
      </c>
      <c r="C44" s="18" t="s">
        <v>85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68">
        <v>0</v>
      </c>
      <c r="T44" s="16" t="s">
        <v>86</v>
      </c>
    </row>
    <row r="45" spans="1:182" ht="31.5" x14ac:dyDescent="0.3">
      <c r="A45" s="20" t="s">
        <v>61</v>
      </c>
      <c r="B45" s="15" t="s">
        <v>30</v>
      </c>
      <c r="C45" s="19" t="s">
        <v>85</v>
      </c>
      <c r="D45" s="25">
        <f t="shared" ref="D45:Q45" si="28">D46+D47+D48+D49+D50+D51+D52+D53</f>
        <v>0</v>
      </c>
      <c r="E45" s="25">
        <f t="shared" si="28"/>
        <v>0</v>
      </c>
      <c r="F45" s="25">
        <f t="shared" si="28"/>
        <v>0</v>
      </c>
      <c r="G45" s="25">
        <f t="shared" si="28"/>
        <v>0</v>
      </c>
      <c r="H45" s="25">
        <f t="shared" si="28"/>
        <v>0</v>
      </c>
      <c r="I45" s="25">
        <f t="shared" si="28"/>
        <v>0</v>
      </c>
      <c r="J45" s="25">
        <f t="shared" si="28"/>
        <v>0</v>
      </c>
      <c r="K45" s="25">
        <f t="shared" si="28"/>
        <v>0</v>
      </c>
      <c r="L45" s="25">
        <f t="shared" si="28"/>
        <v>0</v>
      </c>
      <c r="M45" s="25">
        <f t="shared" si="28"/>
        <v>0</v>
      </c>
      <c r="N45" s="25">
        <f t="shared" si="28"/>
        <v>0</v>
      </c>
      <c r="O45" s="25">
        <f t="shared" si="28"/>
        <v>0</v>
      </c>
      <c r="P45" s="25">
        <f t="shared" si="28"/>
        <v>0</v>
      </c>
      <c r="Q45" s="25">
        <f t="shared" si="28"/>
        <v>0</v>
      </c>
      <c r="R45" s="25">
        <f>R46+R47+R48+R49+R50+R51+R52+R53</f>
        <v>0</v>
      </c>
      <c r="S45" s="66" t="s">
        <v>105</v>
      </c>
      <c r="T45" s="41" t="s">
        <v>86</v>
      </c>
    </row>
    <row r="46" spans="1:182" ht="31.5" hidden="1" x14ac:dyDescent="0.3">
      <c r="A46" s="16" t="s">
        <v>62</v>
      </c>
      <c r="B46" s="17" t="s">
        <v>88</v>
      </c>
      <c r="C46" s="18" t="s">
        <v>85</v>
      </c>
      <c r="D46" s="26">
        <v>0</v>
      </c>
      <c r="E46" s="26">
        <v>0</v>
      </c>
      <c r="F46" s="26">
        <v>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6">
        <v>0</v>
      </c>
      <c r="R46" s="26">
        <v>0</v>
      </c>
      <c r="S46" s="68">
        <v>0</v>
      </c>
      <c r="T46" s="16" t="s">
        <v>86</v>
      </c>
    </row>
    <row r="47" spans="1:182" hidden="1" x14ac:dyDescent="0.3">
      <c r="A47" s="16" t="s">
        <v>63</v>
      </c>
      <c r="B47" s="17" t="s">
        <v>89</v>
      </c>
      <c r="C47" s="18" t="s">
        <v>85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68">
        <v>0</v>
      </c>
      <c r="T47" s="16" t="s">
        <v>86</v>
      </c>
    </row>
    <row r="48" spans="1:182" hidden="1" x14ac:dyDescent="0.3">
      <c r="A48" s="16" t="s">
        <v>64</v>
      </c>
      <c r="B48" s="17" t="s">
        <v>90</v>
      </c>
      <c r="C48" s="18" t="s">
        <v>85</v>
      </c>
      <c r="D48" s="26">
        <v>0</v>
      </c>
      <c r="E48" s="26"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26">
        <v>0</v>
      </c>
      <c r="Q48" s="26">
        <v>0</v>
      </c>
      <c r="R48" s="26">
        <v>0</v>
      </c>
      <c r="S48" s="68">
        <v>0</v>
      </c>
      <c r="T48" s="16" t="s">
        <v>86</v>
      </c>
    </row>
    <row r="49" spans="1:182" ht="31.5" hidden="1" x14ac:dyDescent="0.3">
      <c r="A49" s="16" t="s">
        <v>65</v>
      </c>
      <c r="B49" s="17" t="s">
        <v>91</v>
      </c>
      <c r="C49" s="18" t="s">
        <v>85</v>
      </c>
      <c r="D49" s="26">
        <v>0</v>
      </c>
      <c r="E49" s="26">
        <v>0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26">
        <v>0</v>
      </c>
      <c r="O49" s="26">
        <v>0</v>
      </c>
      <c r="P49" s="26">
        <v>0</v>
      </c>
      <c r="Q49" s="26">
        <v>0</v>
      </c>
      <c r="R49" s="26">
        <v>0</v>
      </c>
      <c r="S49" s="68">
        <v>0</v>
      </c>
      <c r="T49" s="16" t="s">
        <v>86</v>
      </c>
    </row>
    <row r="50" spans="1:182" ht="31.5" hidden="1" x14ac:dyDescent="0.3">
      <c r="A50" s="16" t="s">
        <v>66</v>
      </c>
      <c r="B50" s="17" t="s">
        <v>92</v>
      </c>
      <c r="C50" s="18" t="s">
        <v>85</v>
      </c>
      <c r="D50" s="26">
        <v>0</v>
      </c>
      <c r="E50" s="26">
        <v>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26">
        <v>0</v>
      </c>
      <c r="O50" s="26">
        <v>0</v>
      </c>
      <c r="P50" s="26">
        <v>0</v>
      </c>
      <c r="Q50" s="26">
        <v>0</v>
      </c>
      <c r="R50" s="26">
        <v>0</v>
      </c>
      <c r="S50" s="68">
        <v>0</v>
      </c>
      <c r="T50" s="16" t="s">
        <v>86</v>
      </c>
    </row>
    <row r="51" spans="1:182" ht="31.5" hidden="1" x14ac:dyDescent="0.3">
      <c r="A51" s="16" t="s">
        <v>67</v>
      </c>
      <c r="B51" s="17" t="s">
        <v>93</v>
      </c>
      <c r="C51" s="18" t="s">
        <v>85</v>
      </c>
      <c r="D51" s="26">
        <v>0</v>
      </c>
      <c r="E51" s="26">
        <v>0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6">
        <v>0</v>
      </c>
      <c r="R51" s="26">
        <v>0</v>
      </c>
      <c r="S51" s="68">
        <v>0</v>
      </c>
      <c r="T51" s="16" t="s">
        <v>86</v>
      </c>
    </row>
    <row r="52" spans="1:182" ht="31.5" hidden="1" x14ac:dyDescent="0.3">
      <c r="A52" s="16" t="s">
        <v>68</v>
      </c>
      <c r="B52" s="17" t="s">
        <v>94</v>
      </c>
      <c r="C52" s="18" t="s">
        <v>85</v>
      </c>
      <c r="D52" s="26">
        <v>0</v>
      </c>
      <c r="E52" s="26">
        <v>0</v>
      </c>
      <c r="F52" s="26">
        <v>0</v>
      </c>
      <c r="G52" s="26">
        <v>0</v>
      </c>
      <c r="H52" s="26">
        <v>0</v>
      </c>
      <c r="I52" s="26">
        <v>0</v>
      </c>
      <c r="J52" s="26">
        <v>0</v>
      </c>
      <c r="K52" s="26">
        <v>0</v>
      </c>
      <c r="L52" s="26">
        <v>0</v>
      </c>
      <c r="M52" s="26">
        <v>0</v>
      </c>
      <c r="N52" s="26">
        <v>0</v>
      </c>
      <c r="O52" s="26">
        <v>0</v>
      </c>
      <c r="P52" s="26">
        <v>0</v>
      </c>
      <c r="Q52" s="26">
        <v>0</v>
      </c>
      <c r="R52" s="26">
        <v>0</v>
      </c>
      <c r="S52" s="68">
        <v>0</v>
      </c>
      <c r="T52" s="16" t="s">
        <v>86</v>
      </c>
    </row>
    <row r="53" spans="1:182" ht="31.5" hidden="1" x14ac:dyDescent="0.3">
      <c r="A53" s="16" t="s">
        <v>69</v>
      </c>
      <c r="B53" s="17" t="s">
        <v>95</v>
      </c>
      <c r="C53" s="18" t="s">
        <v>85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6">
        <v>0</v>
      </c>
      <c r="R53" s="26">
        <v>0</v>
      </c>
      <c r="S53" s="68">
        <v>0</v>
      </c>
      <c r="T53" s="16" t="s">
        <v>86</v>
      </c>
    </row>
    <row r="54" spans="1:182" ht="31.5" x14ac:dyDescent="0.3">
      <c r="A54" s="20" t="s">
        <v>70</v>
      </c>
      <c r="B54" s="15" t="s">
        <v>31</v>
      </c>
      <c r="C54" s="21" t="s">
        <v>85</v>
      </c>
      <c r="D54" s="25">
        <f t="shared" ref="D54:Q54" si="29">D55+D56</f>
        <v>0</v>
      </c>
      <c r="E54" s="25">
        <f t="shared" si="29"/>
        <v>0</v>
      </c>
      <c r="F54" s="25">
        <f t="shared" si="29"/>
        <v>0</v>
      </c>
      <c r="G54" s="25">
        <f t="shared" si="29"/>
        <v>0</v>
      </c>
      <c r="H54" s="25">
        <f t="shared" si="29"/>
        <v>0</v>
      </c>
      <c r="I54" s="25">
        <f t="shared" si="29"/>
        <v>0</v>
      </c>
      <c r="J54" s="25">
        <f t="shared" si="29"/>
        <v>0</v>
      </c>
      <c r="K54" s="25">
        <f t="shared" si="29"/>
        <v>0</v>
      </c>
      <c r="L54" s="25">
        <f t="shared" si="29"/>
        <v>0</v>
      </c>
      <c r="M54" s="25">
        <f t="shared" si="29"/>
        <v>0</v>
      </c>
      <c r="N54" s="25">
        <f t="shared" si="29"/>
        <v>0</v>
      </c>
      <c r="O54" s="25">
        <f t="shared" si="29"/>
        <v>0</v>
      </c>
      <c r="P54" s="25">
        <f t="shared" si="29"/>
        <v>0</v>
      </c>
      <c r="Q54" s="25">
        <f t="shared" si="29"/>
        <v>0</v>
      </c>
      <c r="R54" s="25">
        <f>R55+R56</f>
        <v>0</v>
      </c>
      <c r="S54" s="66" t="s">
        <v>105</v>
      </c>
      <c r="T54" s="41" t="s">
        <v>86</v>
      </c>
    </row>
    <row r="55" spans="1:182" hidden="1" x14ac:dyDescent="0.3">
      <c r="A55" s="16" t="s">
        <v>71</v>
      </c>
      <c r="B55" s="17" t="s">
        <v>32</v>
      </c>
      <c r="C55" s="18" t="s">
        <v>85</v>
      </c>
      <c r="D55" s="26">
        <v>0</v>
      </c>
      <c r="E55" s="26">
        <v>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26">
        <v>0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68">
        <v>0</v>
      </c>
      <c r="T55" s="16" t="s">
        <v>86</v>
      </c>
    </row>
    <row r="56" spans="1:182" ht="31.5" hidden="1" x14ac:dyDescent="0.3">
      <c r="A56" s="16" t="s">
        <v>72</v>
      </c>
      <c r="B56" s="17" t="s">
        <v>33</v>
      </c>
      <c r="C56" s="18" t="s">
        <v>85</v>
      </c>
      <c r="D56" s="26">
        <v>0</v>
      </c>
      <c r="E56" s="26">
        <v>0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6">
        <v>0</v>
      </c>
      <c r="R56" s="26">
        <v>0</v>
      </c>
      <c r="S56" s="68">
        <v>0</v>
      </c>
      <c r="T56" s="16" t="s">
        <v>86</v>
      </c>
    </row>
    <row r="57" spans="1:182" ht="31.5" x14ac:dyDescent="0.3">
      <c r="A57" s="12" t="s">
        <v>73</v>
      </c>
      <c r="B57" s="13" t="s">
        <v>34</v>
      </c>
      <c r="C57" s="12" t="s">
        <v>85</v>
      </c>
      <c r="D57" s="24">
        <f t="shared" ref="D57:R57" si="30">D58+D59</f>
        <v>0</v>
      </c>
      <c r="E57" s="24">
        <f t="shared" si="30"/>
        <v>0</v>
      </c>
      <c r="F57" s="24">
        <f t="shared" si="30"/>
        <v>0</v>
      </c>
      <c r="G57" s="24">
        <f>G58+G59</f>
        <v>0</v>
      </c>
      <c r="H57" s="24">
        <f t="shared" si="30"/>
        <v>0</v>
      </c>
      <c r="I57" s="24">
        <f t="shared" si="30"/>
        <v>0</v>
      </c>
      <c r="J57" s="24">
        <f t="shared" si="30"/>
        <v>0</v>
      </c>
      <c r="K57" s="24">
        <f t="shared" si="30"/>
        <v>0</v>
      </c>
      <c r="L57" s="24">
        <f t="shared" si="30"/>
        <v>0</v>
      </c>
      <c r="M57" s="24">
        <f t="shared" si="30"/>
        <v>0</v>
      </c>
      <c r="N57" s="24">
        <f t="shared" si="30"/>
        <v>0</v>
      </c>
      <c r="O57" s="24">
        <f t="shared" si="30"/>
        <v>0</v>
      </c>
      <c r="P57" s="24">
        <f t="shared" si="30"/>
        <v>0</v>
      </c>
      <c r="Q57" s="24">
        <f t="shared" si="30"/>
        <v>0</v>
      </c>
      <c r="R57" s="24">
        <f t="shared" si="30"/>
        <v>0</v>
      </c>
      <c r="S57" s="65" t="s">
        <v>105</v>
      </c>
      <c r="T57" s="40" t="s">
        <v>86</v>
      </c>
    </row>
    <row r="58" spans="1:182" ht="31.5" hidden="1" x14ac:dyDescent="0.3">
      <c r="A58" s="20" t="s">
        <v>74</v>
      </c>
      <c r="B58" s="15" t="s">
        <v>35</v>
      </c>
      <c r="C58" s="19" t="s">
        <v>85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5">
        <v>0</v>
      </c>
      <c r="M58" s="25">
        <v>0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66">
        <v>0</v>
      </c>
      <c r="T58" s="41" t="s">
        <v>86</v>
      </c>
    </row>
    <row r="59" spans="1:182" ht="31.5" hidden="1" x14ac:dyDescent="0.3">
      <c r="A59" s="20" t="s">
        <v>75</v>
      </c>
      <c r="B59" s="15" t="s">
        <v>36</v>
      </c>
      <c r="C59" s="14" t="s">
        <v>85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5">
        <v>0</v>
      </c>
      <c r="M59" s="25">
        <v>0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66">
        <v>0</v>
      </c>
      <c r="T59" s="41" t="s">
        <v>86</v>
      </c>
    </row>
    <row r="60" spans="1:182" ht="31.5" x14ac:dyDescent="0.3">
      <c r="A60" s="12" t="s">
        <v>76</v>
      </c>
      <c r="B60" s="13" t="s">
        <v>37</v>
      </c>
      <c r="C60" s="12" t="s">
        <v>85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65" t="s">
        <v>105</v>
      </c>
      <c r="T60" s="40" t="s">
        <v>86</v>
      </c>
    </row>
    <row r="61" spans="1:182" ht="31.5" x14ac:dyDescent="0.3">
      <c r="A61" s="12" t="s">
        <v>77</v>
      </c>
      <c r="B61" s="13" t="s">
        <v>38</v>
      </c>
      <c r="C61" s="12" t="s">
        <v>85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65" t="s">
        <v>105</v>
      </c>
      <c r="T61" s="40" t="s">
        <v>86</v>
      </c>
    </row>
    <row r="62" spans="1:182" x14ac:dyDescent="0.3">
      <c r="A62" s="12" t="s">
        <v>78</v>
      </c>
      <c r="B62" s="13" t="s">
        <v>39</v>
      </c>
      <c r="C62" s="12" t="s">
        <v>85</v>
      </c>
      <c r="D62" s="24">
        <v>0</v>
      </c>
      <c r="E62" s="24">
        <v>0</v>
      </c>
      <c r="F62" s="24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70" t="s">
        <v>105</v>
      </c>
      <c r="T62" s="40" t="s">
        <v>86</v>
      </c>
    </row>
    <row r="63" spans="1:182" s="51" customFormat="1" hidden="1" x14ac:dyDescent="0.3">
      <c r="A63" s="46" t="s">
        <v>78</v>
      </c>
      <c r="B63" s="47" t="s">
        <v>112</v>
      </c>
      <c r="C63" s="46" t="s">
        <v>113</v>
      </c>
      <c r="D63" s="48">
        <v>2.6417109999999999</v>
      </c>
      <c r="E63" s="49">
        <v>0</v>
      </c>
      <c r="F63" s="48">
        <v>2.6417109999999999</v>
      </c>
      <c r="G63" s="49">
        <f>I63+K63+M63+O63</f>
        <v>0</v>
      </c>
      <c r="H63" s="49">
        <v>0</v>
      </c>
      <c r="I63" s="49">
        <v>0</v>
      </c>
      <c r="J63" s="49">
        <v>0</v>
      </c>
      <c r="K63" s="49">
        <v>0</v>
      </c>
      <c r="L63" s="49">
        <v>0</v>
      </c>
      <c r="M63" s="49">
        <v>0</v>
      </c>
      <c r="N63" s="49">
        <v>0</v>
      </c>
      <c r="O63" s="49">
        <v>0</v>
      </c>
      <c r="P63" s="49">
        <v>0</v>
      </c>
      <c r="Q63" s="49">
        <f>F63-H63</f>
        <v>2.6417109999999999</v>
      </c>
      <c r="R63" s="49">
        <f t="shared" ref="R63" si="31">J63-I63</f>
        <v>0</v>
      </c>
      <c r="S63" s="50">
        <f t="shared" ref="S63" si="32">IFERROR((R63/I63),0)</f>
        <v>0</v>
      </c>
      <c r="T63" s="60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</row>
    <row r="64" spans="1:182" s="51" customFormat="1" hidden="1" x14ac:dyDescent="0.3">
      <c r="A64" s="46" t="s">
        <v>78</v>
      </c>
      <c r="B64" s="47" t="s">
        <v>112</v>
      </c>
      <c r="C64" s="46" t="s">
        <v>115</v>
      </c>
      <c r="D64" s="48">
        <v>2.6417109999999999</v>
      </c>
      <c r="E64" s="49">
        <v>0</v>
      </c>
      <c r="F64" s="48">
        <v>2.6417109999999999</v>
      </c>
      <c r="G64" s="49">
        <f t="shared" ref="G64:G66" si="33">I64+K64+M64+O64</f>
        <v>0</v>
      </c>
      <c r="H64" s="49">
        <f t="shared" ref="H64:H66" si="34">J64+L64+N64+P64</f>
        <v>0</v>
      </c>
      <c r="I64" s="49">
        <v>0</v>
      </c>
      <c r="J64" s="49">
        <v>0</v>
      </c>
      <c r="K64" s="49">
        <v>0</v>
      </c>
      <c r="L64" s="49">
        <v>0</v>
      </c>
      <c r="M64" s="49">
        <v>0</v>
      </c>
      <c r="N64" s="49">
        <v>0</v>
      </c>
      <c r="O64" s="49">
        <v>0</v>
      </c>
      <c r="P64" s="49">
        <v>0</v>
      </c>
      <c r="Q64" s="49">
        <f t="shared" ref="Q64:Q66" si="35">F64-H64</f>
        <v>2.6417109999999999</v>
      </c>
      <c r="R64" s="49">
        <f t="shared" ref="R64:R66" si="36">H64-G64</f>
        <v>0</v>
      </c>
      <c r="S64" s="50">
        <v>0</v>
      </c>
      <c r="T64" s="52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1"/>
      <c r="DM64" s="1"/>
      <c r="DN64" s="1"/>
      <c r="DO64" s="1"/>
      <c r="DP64" s="1"/>
      <c r="DQ64" s="1"/>
      <c r="DR64" s="1"/>
      <c r="DS64" s="1"/>
      <c r="DT64" s="1"/>
      <c r="DU64" s="1"/>
      <c r="DV64" s="1"/>
      <c r="DW64" s="1"/>
      <c r="DX64" s="1"/>
      <c r="DY64" s="1"/>
      <c r="DZ64" s="1"/>
      <c r="EA64" s="1"/>
      <c r="EB64" s="1"/>
      <c r="EC64" s="1"/>
      <c r="ED64" s="1"/>
      <c r="EE64" s="1"/>
      <c r="EF64" s="1"/>
      <c r="EG64" s="1"/>
      <c r="EH64" s="1"/>
      <c r="EI64" s="1"/>
      <c r="EJ64" s="1"/>
      <c r="EK64" s="1"/>
      <c r="EL64" s="1"/>
      <c r="EM64" s="1"/>
      <c r="EN64" s="1"/>
      <c r="EO64" s="1"/>
      <c r="EP64" s="1"/>
      <c r="EQ64" s="1"/>
      <c r="ER64" s="1"/>
      <c r="ES64" s="1"/>
      <c r="ET64" s="1"/>
      <c r="EU64" s="1"/>
      <c r="EV64" s="1"/>
      <c r="EW64" s="1"/>
      <c r="EX64" s="1"/>
      <c r="EY64" s="1"/>
      <c r="EZ64" s="1"/>
      <c r="FA64" s="1"/>
      <c r="FB64" s="1"/>
      <c r="FC64" s="1"/>
      <c r="FD64" s="1"/>
      <c r="FE64" s="1"/>
      <c r="FF64" s="1"/>
      <c r="FG64" s="1"/>
      <c r="FH64" s="1"/>
      <c r="FI64" s="1"/>
      <c r="FJ64" s="1"/>
      <c r="FK64" s="1"/>
      <c r="FL64" s="1"/>
      <c r="FM64" s="1"/>
      <c r="FN64" s="1"/>
      <c r="FO64" s="1"/>
      <c r="FP64" s="1"/>
      <c r="FQ64" s="1"/>
      <c r="FR64" s="1"/>
      <c r="FS64" s="1"/>
      <c r="FT64" s="1"/>
      <c r="FU64" s="1"/>
      <c r="FV64" s="1"/>
      <c r="FW64" s="1"/>
      <c r="FX64" s="1"/>
      <c r="FY64" s="1"/>
      <c r="FZ64" s="1"/>
    </row>
    <row r="65" spans="1:182" s="51" customFormat="1" hidden="1" x14ac:dyDescent="0.3">
      <c r="A65" s="46" t="s">
        <v>78</v>
      </c>
      <c r="B65" s="47" t="s">
        <v>114</v>
      </c>
      <c r="C65" s="46" t="s">
        <v>116</v>
      </c>
      <c r="D65" s="48">
        <v>1.546951</v>
      </c>
      <c r="E65" s="49">
        <v>0</v>
      </c>
      <c r="F65" s="48">
        <v>1.546951</v>
      </c>
      <c r="G65" s="49">
        <f t="shared" si="33"/>
        <v>0</v>
      </c>
      <c r="H65" s="49">
        <f t="shared" si="34"/>
        <v>0</v>
      </c>
      <c r="I65" s="49">
        <v>0</v>
      </c>
      <c r="J65" s="49">
        <v>0</v>
      </c>
      <c r="K65" s="49">
        <v>0</v>
      </c>
      <c r="L65" s="49">
        <v>0</v>
      </c>
      <c r="M65" s="49">
        <v>0</v>
      </c>
      <c r="N65" s="49">
        <v>0</v>
      </c>
      <c r="O65" s="49">
        <v>0</v>
      </c>
      <c r="P65" s="49">
        <v>0</v>
      </c>
      <c r="Q65" s="49">
        <f t="shared" si="35"/>
        <v>1.546951</v>
      </c>
      <c r="R65" s="49">
        <f t="shared" si="36"/>
        <v>0</v>
      </c>
      <c r="S65" s="50">
        <v>0</v>
      </c>
      <c r="T65" s="52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</row>
    <row r="66" spans="1:182" s="51" customFormat="1" hidden="1" x14ac:dyDescent="0.3">
      <c r="A66" s="46" t="s">
        <v>78</v>
      </c>
      <c r="B66" s="47" t="s">
        <v>117</v>
      </c>
      <c r="C66" s="46" t="s">
        <v>118</v>
      </c>
      <c r="D66" s="48">
        <v>1.17885879</v>
      </c>
      <c r="E66" s="49">
        <v>0</v>
      </c>
      <c r="F66" s="48">
        <v>1.17885879</v>
      </c>
      <c r="G66" s="49">
        <f t="shared" si="33"/>
        <v>0</v>
      </c>
      <c r="H66" s="49">
        <f t="shared" si="34"/>
        <v>0</v>
      </c>
      <c r="I66" s="49">
        <v>0</v>
      </c>
      <c r="J66" s="49">
        <v>0</v>
      </c>
      <c r="K66" s="49">
        <v>0</v>
      </c>
      <c r="L66" s="49">
        <v>0</v>
      </c>
      <c r="M66" s="49">
        <v>0</v>
      </c>
      <c r="N66" s="49">
        <v>0</v>
      </c>
      <c r="O66" s="49">
        <v>0</v>
      </c>
      <c r="P66" s="49">
        <v>0</v>
      </c>
      <c r="Q66" s="49">
        <f t="shared" si="35"/>
        <v>1.17885879</v>
      </c>
      <c r="R66" s="49">
        <f t="shared" si="36"/>
        <v>0</v>
      </c>
      <c r="S66" s="50">
        <v>0</v>
      </c>
      <c r="T66" s="52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</row>
  </sheetData>
  <customSheetViews>
    <customSheetView guid="{F1A860F0-39E1-4328-A6F7-A6E6717294EB}" scale="60" showPageBreaks="1" showGridLines="0" fitToPage="1" printArea="1" showAutoFilter="1" view="pageBreakPreview" topLeftCell="A16">
      <selection activeCell="E12" sqref="E12"/>
      <pageMargins left="0.66" right="0.2" top="0.18" bottom="0.17" header="0.17" footer="0.17"/>
      <pageSetup paperSize="8" scale="30" fitToHeight="0" orientation="landscape" r:id="rId1"/>
      <autoFilter ref="A23:Y1090" xr:uid="{5087FE3E-B606-44E4-913F-6CD6EB2DDD4F}"/>
    </customSheetView>
    <customSheetView guid="{24BC595B-0233-4A09-910A-9DF66C221720}" scale="60" showPageBreaks="1" showGridLines="0" fitToPage="1" printArea="1" showAutoFilter="1" view="pageBreakPreview" topLeftCell="A10">
      <selection activeCell="B37" sqref="B37"/>
      <pageMargins left="0.66" right="0.2" top="0.18" bottom="0.17" header="0.17" footer="0.17"/>
      <pageSetup paperSize="8" scale="30" fitToHeight="0" orientation="landscape" r:id="rId2"/>
      <autoFilter ref="A23:Y1090" xr:uid="{193B96D4-140C-4214-8786-2731447F1555}"/>
    </customSheetView>
    <customSheetView guid="{979BA5E3-263C-42B9-880B-947F9BBA66F7}" scale="60" showPageBreaks="1" showGridLines="0" fitToPage="1" printArea="1" hiddenColumns="1" view="pageBreakPreview" topLeftCell="A7">
      <selection activeCell="K32" sqref="K32"/>
      <pageMargins left="0.66" right="0.2" top="0.18" bottom="0.17" header="0.17" footer="0.17"/>
      <pageSetup paperSize="8" scale="42" fitToHeight="0" orientation="landscape" r:id="rId3"/>
    </customSheetView>
  </customSheetViews>
  <mergeCells count="22">
    <mergeCell ref="C9:C11"/>
    <mergeCell ref="B9:B11"/>
    <mergeCell ref="A9:A11"/>
    <mergeCell ref="G9:P9"/>
    <mergeCell ref="M10:N10"/>
    <mergeCell ref="K10:L10"/>
    <mergeCell ref="I10:J10"/>
    <mergeCell ref="G10:H10"/>
    <mergeCell ref="D9:D11"/>
    <mergeCell ref="E9:E11"/>
    <mergeCell ref="F9:F11"/>
    <mergeCell ref="O10:P10"/>
    <mergeCell ref="R10:R11"/>
    <mergeCell ref="S10:S11"/>
    <mergeCell ref="T9:T11"/>
    <mergeCell ref="R9:S9"/>
    <mergeCell ref="Q9:Q11"/>
    <mergeCell ref="A1:S1"/>
    <mergeCell ref="A2:S2"/>
    <mergeCell ref="A4:S5"/>
    <mergeCell ref="A6:S6"/>
    <mergeCell ref="A7:S8"/>
  </mergeCells>
  <pageMargins left="0.66" right="0.2" top="0.18" bottom="0.17" header="0.17" footer="0.17"/>
  <pageSetup paperSize="8" scale="41" fitToHeight="0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10</vt:lpstr>
      <vt:lpstr>'Форма 10'!Заголовки_для_печати</vt:lpstr>
      <vt:lpstr>'Форма 10'!Область_печати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Бритнер Антонина Витальевна</dc:creator>
  <cp:lastModifiedBy>Игорь Евгеньевич  Леошко</cp:lastModifiedBy>
  <cp:lastPrinted>2016-10-26T06:11:22Z</cp:lastPrinted>
  <dcterms:created xsi:type="dcterms:W3CDTF">2006-09-16T00:00:00Z</dcterms:created>
  <dcterms:modified xsi:type="dcterms:W3CDTF">2022-02-11T11:56:34Z</dcterms:modified>
</cp:coreProperties>
</file>