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filterPrivacy="1" defaultThemeVersion="124226"/>
  <xr:revisionPtr revIDLastSave="0" documentId="13_ncr:1_{3E6863EE-B337-4D34-AD24-5DECF5D7BED3}" xr6:coauthVersionLast="47" xr6:coauthVersionMax="47" xr10:uidLastSave="{00000000-0000-0000-0000-000000000000}"/>
  <bookViews>
    <workbookView xWindow="28680" yWindow="-120" windowWidth="29040" windowHeight="15840" tabRatio="828" firstSheet="1" activeTab="6" xr2:uid="{00000000-000D-0000-FFFF-FFFF00000000}"/>
  </bookViews>
  <sheets>
    <sheet name="1. Местоположение" sheetId="2" r:id="rId1"/>
    <sheet name="2. ТП" sheetId="3" r:id="rId2"/>
    <sheet name="3.1 Техсостояние ПС" sheetId="4" r:id="rId3"/>
    <sheet name="3.2 Техсостояние ЛЭП" sheetId="5" r:id="rId4"/>
    <sheet name="3.3 Описание" sheetId="6" r:id="rId5"/>
    <sheet name="3.4 Надежность" sheetId="7" r:id="rId6"/>
    <sheet name="5. анализ эконом эфф" sheetId="21" r:id="rId7"/>
    <sheet name="6.1 Сетевой график" sheetId="9" r:id="rId8"/>
    <sheet name="6.2 Фин Осв Ввод" sheetId="22" r:id="rId9"/>
    <sheet name="7. Отчет о закупке" sheetId="11" r:id="rId10"/>
    <sheet name="8. Общие сведения" sheetId="12" r:id="rId11"/>
  </sheets>
  <externalReferences>
    <externalReference r:id="rId12"/>
    <externalReference r:id="rId13"/>
    <externalReference r:id="rId14"/>
    <externalReference r:id="rId15"/>
  </externalReferences>
  <definedNames>
    <definedName name="P1_dip" hidden="1">[1]База!$G$167:$G$172,[1]База!$G$174:$G$175,[1]База!$G$177:$G$180,[1]База!$G$182,[1]База!$G$184:$G$188,[1]База!$G$190,[1]База!$G$192:$G$194</definedName>
    <definedName name="P1_eso" hidden="1">[1]База!$G$167:$G$172,[1]База!$G$174:$G$175,[1]База!$G$177:$G$180,[1]База!$G$182,[1]База!$G$184:$G$188,[1]База!$G$190,[1]База!$G$192:$G$194</definedName>
    <definedName name="P1_ESO_PROT" localSheetId="8" hidden="1">#REF!,#REF!,#REF!,#REF!,#REF!,#REF!,#REF!,#REF!</definedName>
    <definedName name="P1_ESO_PROT" hidden="1">#REF!,#REF!,#REF!,#REF!,#REF!,#REF!,#REF!,#REF!</definedName>
    <definedName name="P1_net" hidden="1">[1]База!$G$118:$G$123,[1]База!$G$125:$G$126,[1]База!$G$128:$G$131,[1]База!$G$133,[1]База!$G$135:$G$139,[1]База!$G$141,[1]База!$G$143:$G$145</definedName>
    <definedName name="P1_SBT_PROT" localSheetId="8" hidden="1">#REF!,#REF!,#REF!,#REF!,#REF!,#REF!,#REF!</definedName>
    <definedName name="P1_SBT_PROT" hidden="1">#REF!,#REF!,#REF!,#REF!,#REF!,#REF!,#REF!</definedName>
    <definedName name="P1_SC22" localSheetId="8" hidden="1">#REF!,#REF!,#REF!,#REF!,#REF!,#REF!</definedName>
    <definedName name="P1_SC22" hidden="1">#REF!,#REF!,#REF!,#REF!,#REF!,#REF!</definedName>
    <definedName name="P1_SCOPE_16_PRT" hidden="1">[1]База!$E$15:$I$16,[1]База!$E$18:$I$20,[1]База!$E$23:$I$23,[1]База!$E$26:$I$26,[1]База!$E$29:$I$29,[1]База!$E$32:$I$32,[1]База!$E$35:$I$35,[1]База!$B$34,[1]База!$B$37</definedName>
    <definedName name="P1_SCOPE_17_PRT" hidden="1">[1]База!$E$13:$H$21,[1]База!$J$9:$J$11,[1]База!$J$13:$J$21,[1]База!$E$24:$H$26,[1]База!$E$28:$H$36,[1]База!$J$24:$M$26,[1]База!$J$28:$M$36,[1]База!$E$39:$H$41</definedName>
    <definedName name="P1_SCOPE_4_PRT" hidden="1">[1]База!$F$23:$I$23,[1]База!$F$25:$I$25,[1]База!$F$27:$I$31,[1]База!$K$14:$N$20,[1]База!$K$23:$N$23,[1]База!$K$25:$N$25,[1]База!$K$27:$N$31,[1]База!$P$14:$S$20,[1]База!$P$23:$S$23</definedName>
    <definedName name="P1_SCOPE_5_PRT" hidden="1">[1]База!$F$23:$I$23,[1]База!$F$25:$I$25,[1]База!$F$27:$I$31,[1]База!$K$14:$N$21,[1]База!$K$23:$N$23,[1]База!$K$25:$N$25,[1]База!$K$27:$N$31,[1]База!$P$14:$S$21,[1]База!$P$23:$S$23</definedName>
    <definedName name="P1_SCOPE_CORR" localSheetId="8" hidden="1">#REF!,#REF!,#REF!,#REF!,#REF!,#REF!,#REF!</definedName>
    <definedName name="P1_SCOPE_CORR" hidden="1">#REF!,#REF!,#REF!,#REF!,#REF!,#REF!,#REF!</definedName>
    <definedName name="P1_SCOPE_DOP" localSheetId="8" hidden="1">#REF!,#REF!,#REF!,#REF!,#REF!,#REF!</definedName>
    <definedName name="P1_SCOPE_DOP" hidden="1">#REF!,#REF!,#REF!,#REF!,#REF!,#REF!</definedName>
    <definedName name="P1_SCOPE_F1_PRT" hidden="1">[1]База!$D$74:$E$84,[1]База!$D$71:$E$72,[1]База!$D$66:$E$69,[1]База!$D$61:$E$64</definedName>
    <definedName name="P1_SCOPE_F2_PRT" hidden="1">[1]База!$G$56,[1]База!$E$55:$E$56,[1]База!$F$55:$G$55,[1]База!$D$55</definedName>
    <definedName name="P1_SCOPE_FLOAD" localSheetId="8" hidden="1">#REF!,#REF!,#REF!,#REF!,#REF!,#REF!</definedName>
    <definedName name="P1_SCOPE_FLOAD" hidden="1">#REF!,#REF!,#REF!,#REF!,#REF!,#REF!</definedName>
    <definedName name="P1_SCOPE_FRML" localSheetId="8" hidden="1">#REF!,#REF!,#REF!,#REF!,#REF!,#REF!</definedName>
    <definedName name="P1_SCOPE_FRML" hidden="1">#REF!,#REF!,#REF!,#REF!,#REF!,#REF!</definedName>
    <definedName name="P1_SCOPE_FST7" localSheetId="8" hidden="1">#REF!,#REF!,#REF!,#REF!,#REF!,#REF!</definedName>
    <definedName name="P1_SCOPE_FST7" hidden="1">#REF!,#REF!,#REF!,#REF!,#REF!,#REF!</definedName>
    <definedName name="P1_SCOPE_FULL_LOAD" localSheetId="8" hidden="1">#REF!,#REF!,#REF!,#REF!,#REF!,#REF!</definedName>
    <definedName name="P1_SCOPE_FULL_LOAD" hidden="1">#REF!,#REF!,#REF!,#REF!,#REF!,#REF!</definedName>
    <definedName name="P1_SCOPE_IND" localSheetId="8" hidden="1">#REF!,#REF!,#REF!,#REF!,#REF!,#REF!</definedName>
    <definedName name="P1_SCOPE_IND" hidden="1">#REF!,#REF!,#REF!,#REF!,#REF!,#REF!</definedName>
    <definedName name="P1_SCOPE_IND2" localSheetId="8" hidden="1">#REF!,#REF!,#REF!,#REF!,#REF!</definedName>
    <definedName name="P1_SCOPE_IND2" hidden="1">#REF!,#REF!,#REF!,#REF!,#REF!</definedName>
    <definedName name="P1_SCOPE_NOTIND" localSheetId="8" hidden="1">#REF!,#REF!,#REF!,#REF!,#REF!,#REF!</definedName>
    <definedName name="P1_SCOPE_NOTIND" hidden="1">#REF!,#REF!,#REF!,#REF!,#REF!,#REF!</definedName>
    <definedName name="P1_SCOPE_NotInd2" localSheetId="8" hidden="1">#REF!,#REF!,#REF!,#REF!,#REF!,#REF!,#REF!</definedName>
    <definedName name="P1_SCOPE_NotInd2" hidden="1">#REF!,#REF!,#REF!,#REF!,#REF!,#REF!,#REF!</definedName>
    <definedName name="P1_SCOPE_NotInd3" localSheetId="8" hidden="1">#REF!,#REF!,#REF!,#REF!,#REF!,#REF!,#REF!</definedName>
    <definedName name="P1_SCOPE_NotInd3" hidden="1">#REF!,#REF!,#REF!,#REF!,#REF!,#REF!,#REF!</definedName>
    <definedName name="P1_SCOPE_NotInt" localSheetId="8" hidden="1">#REF!,#REF!,#REF!,#REF!,#REF!,#REF!</definedName>
    <definedName name="P1_SCOPE_NotInt" hidden="1">#REF!,#REF!,#REF!,#REF!,#REF!,#REF!</definedName>
    <definedName name="P1_SCOPE_PER_PRT" hidden="1">[1]База!$H$15:$H$19,[1]База!$H$21:$H$25,[1]База!$J$14:$J$25,[1]База!$K$15:$K$19,[1]База!$K$21:$K$25</definedName>
    <definedName name="P1_SCOPE_SAVE2" localSheetId="8" hidden="1">#REF!,#REF!,#REF!,#REF!,#REF!,#REF!,#REF!</definedName>
    <definedName name="P1_SCOPE_SAVE2" hidden="1">#REF!,#REF!,#REF!,#REF!,#REF!,#REF!,#REF!</definedName>
    <definedName name="P1_SCOPE_SV_LD" localSheetId="8" hidden="1">#REF!,#REF!,#REF!,#REF!,#REF!,#REF!,#REF!</definedName>
    <definedName name="P1_SCOPE_SV_LD" hidden="1">#REF!,#REF!,#REF!,#REF!,#REF!,#REF!,#REF!</definedName>
    <definedName name="P1_SCOPE_SV_LD1" localSheetId="8" hidden="1">#REF!,#REF!,#REF!,#REF!,#REF!,#REF!,#REF!</definedName>
    <definedName name="P1_SCOPE_SV_LD1" hidden="1">#REF!,#REF!,#REF!,#REF!,#REF!,#REF!,#REF!</definedName>
    <definedName name="P1_SCOPE_SV_PRT" localSheetId="8" hidden="1">#REF!,#REF!,#REF!,#REF!,#REF!,#REF!,#REF!</definedName>
    <definedName name="P1_SCOPE_SV_PRT" hidden="1">#REF!,#REF!,#REF!,#REF!,#REF!,#REF!,#REF!</definedName>
    <definedName name="P1_SET_PROT" localSheetId="8" hidden="1">#REF!,#REF!,#REF!,#REF!,#REF!,#REF!,#REF!</definedName>
    <definedName name="P1_SET_PROT" hidden="1">#REF!,#REF!,#REF!,#REF!,#REF!,#REF!,#REF!</definedName>
    <definedName name="P1_SET_PRT" localSheetId="8" hidden="1">#REF!,#REF!,#REF!,#REF!,#REF!,#REF!,#REF!</definedName>
    <definedName name="P1_SET_PRT" hidden="1">#REF!,#REF!,#REF!,#REF!,#REF!,#REF!,#REF!</definedName>
    <definedName name="P10_SCOPE_FULL_LOAD" localSheetId="8" hidden="1">#REF!,#REF!,#REF!,#REF!,#REF!,#REF!</definedName>
    <definedName name="P10_SCOPE_FULL_LOAD" hidden="1">#REF!,#REF!,#REF!,#REF!,#REF!,#REF!</definedName>
    <definedName name="P11_SCOPE_FULL_LOAD" localSheetId="8" hidden="1">#REF!,#REF!,#REF!,#REF!,#REF!</definedName>
    <definedName name="P11_SCOPE_FULL_LOAD" hidden="1">#REF!,#REF!,#REF!,#REF!,#REF!</definedName>
    <definedName name="P12_SCOPE_FULL_LOAD" localSheetId="8" hidden="1">#REF!,#REF!,#REF!,#REF!,#REF!,#REF!</definedName>
    <definedName name="P12_SCOPE_FULL_LOAD" hidden="1">#REF!,#REF!,#REF!,#REF!,#REF!,#REF!</definedName>
    <definedName name="P13_SCOPE_FULL_LOAD" localSheetId="8" hidden="1">#REF!,#REF!,#REF!,#REF!,#REF!,#REF!</definedName>
    <definedName name="P13_SCOPE_FULL_LOAD" hidden="1">#REF!,#REF!,#REF!,#REF!,#REF!,#REF!</definedName>
    <definedName name="P14_SCOPE_FULL_LOAD" localSheetId="8" hidden="1">#REF!,#REF!,#REF!,#REF!,#REF!,#REF!</definedName>
    <definedName name="P14_SCOPE_FULL_LOAD" hidden="1">#REF!,#REF!,#REF!,#REF!,#REF!,#REF!</definedName>
    <definedName name="P15_SCOPE_FULL_LOAD" localSheetId="8" hidden="1">#REF!,#REF!,#REF!,#REF!,#REF!,'6.2 Фин Осв Ввод'!P1_SCOPE_FULL_LOAD</definedName>
    <definedName name="P15_SCOPE_FULL_LOAD" hidden="1">#REF!,#REF!,#REF!,#REF!,#REF!,P1_SCOPE_FULL_LOAD</definedName>
    <definedName name="P16_SCOPE_FULL_LOAD" localSheetId="8" hidden="1">'6.2 Фин Осв Ввод'!P2_SCOPE_FULL_LOAD,'6.2 Фин Осв Ввод'!P3_SCOPE_FULL_LOAD,'6.2 Фин Осв Ввод'!P4_SCOPE_FULL_LOAD,'6.2 Фин Осв Ввод'!P5_SCOPE_FULL_LOAD,'6.2 Фин Осв Ввод'!P6_SCOPE_FULL_LOAD,'6.2 Фин Осв Ввод'!P7_SCOPE_FULL_LOAD,'6.2 Фин Осв Ввод'!P8_SCOPE_FULL_LOAD</definedName>
    <definedName name="P16_SCOPE_FULL_LOAD" hidden="1">[0]!P2_SCOPE_FULL_LOAD,[0]!P3_SCOPE_FULL_LOAD,[0]!P4_SCOPE_FULL_LOAD,[0]!P5_SCOPE_FULL_LOAD,[0]!P6_SCOPE_FULL_LOAD,[0]!P7_SCOPE_FULL_LOAD,[0]!P8_SCOPE_FULL_LOAD</definedName>
    <definedName name="P17_SCOPE_FULL_LOAD" localSheetId="8" hidden="1">'6.2 Фин Осв Ввод'!P9_SCOPE_FULL_LOAD,'6.2 Фин Осв Ввод'!P10_SCOPE_FULL_LOAD,'6.2 Фин Осв Ввод'!P11_SCOPE_FULL_LOAD,'6.2 Фин Осв Ввод'!P12_SCOPE_FULL_LOAD,'6.2 Фин Осв Ввод'!P13_SCOPE_FULL_LOAD,'6.2 Фин Осв Ввод'!P14_SCOPE_FULL_LOAD,'6.2 Фин Осв Ввод'!P15_SCOPE_FULL_LOAD</definedName>
    <definedName name="P17_SCOPE_FULL_LOAD" hidden="1">[0]!P9_SCOPE_FULL_LOAD,P10_SCOPE_FULL_LOAD,P11_SCOPE_FULL_LOAD,P12_SCOPE_FULL_LOAD,P13_SCOPE_FULL_LOAD,P14_SCOPE_FULL_LOAD,P15_SCOPE_FULL_LOAD</definedName>
    <definedName name="P2_dip" hidden="1">[1]База!$G$100:$G$116,[1]База!$G$118:$G$123,[1]База!$G$125:$G$126,[1]База!$G$128:$G$131,[1]База!$G$133,[1]База!$G$135:$G$139,[1]База!$G$141</definedName>
    <definedName name="P2_SC22" localSheetId="8" hidden="1">#REF!,#REF!,#REF!,#REF!,#REF!,#REF!,#REF!</definedName>
    <definedName name="P2_SC22" hidden="1">#REF!,#REF!,#REF!,#REF!,#REF!,#REF!,#REF!</definedName>
    <definedName name="P2_SCOPE_16_PRT" hidden="1">[1]База!$E$38:$I$38,[1]База!$E$41:$I$41,[1]База!$E$45:$I$47,[1]База!$E$49:$I$49,[1]База!$E$53:$I$54,[1]База!$E$56:$I$57,[1]База!$E$59:$I$59,[1]База!$E$9:$I$13</definedName>
    <definedName name="P2_SCOPE_4_PRT" hidden="1">[1]База!$P$25:$S$25,[1]База!$P$27:$S$31,[1]База!$U$14:$X$20,[1]База!$U$23:$X$23,[1]База!$U$25:$X$25,[1]База!$U$27:$X$31,[1]База!$Z$14:$AC$20,[1]База!$Z$23:$AC$23,[1]База!$Z$25:$AC$25</definedName>
    <definedName name="P2_SCOPE_5_PRT" hidden="1">[1]База!$P$25:$S$25,[1]База!$P$27:$S$31,[1]База!$U$14:$X$21,[1]База!$U$23:$X$23,[1]База!$U$25:$X$25,[1]База!$U$27:$X$31,[1]База!$Z$14:$AC$21,[1]База!$Z$23:$AC$23,[1]База!$Z$25:$AC$25</definedName>
    <definedName name="P2_SCOPE_CORR" localSheetId="8" hidden="1">#REF!,#REF!,#REF!,#REF!,#REF!,#REF!,#REF!,#REF!</definedName>
    <definedName name="P2_SCOPE_CORR" hidden="1">#REF!,#REF!,#REF!,#REF!,#REF!,#REF!,#REF!,#REF!</definedName>
    <definedName name="P2_SCOPE_F1_PRT" hidden="1">[1]База!$D$56:$E$59,[1]База!$D$34:$E$50,[1]База!$D$32:$E$32,[1]База!$D$23:$E$30</definedName>
    <definedName name="P2_SCOPE_F2_PRT" hidden="1">[1]База!$D$52:$G$54,[1]База!$C$21:$E$42,[1]База!$A$12:$E$12,[1]База!$C$8:$E$11</definedName>
    <definedName name="P2_SCOPE_FULL_LOAD" localSheetId="8" hidden="1">#REF!,#REF!,#REF!,#REF!,#REF!,#REF!</definedName>
    <definedName name="P2_SCOPE_FULL_LOAD" hidden="1">#REF!,#REF!,#REF!,#REF!,#REF!,#REF!</definedName>
    <definedName name="P2_SCOPE_IND" localSheetId="8" hidden="1">#REF!,#REF!,#REF!,#REF!,#REF!,#REF!</definedName>
    <definedName name="P2_SCOPE_IND" hidden="1">#REF!,#REF!,#REF!,#REF!,#REF!,#REF!</definedName>
    <definedName name="P2_SCOPE_IND2" localSheetId="8" hidden="1">#REF!,#REF!,#REF!,#REF!,#REF!</definedName>
    <definedName name="P2_SCOPE_IND2" hidden="1">#REF!,#REF!,#REF!,#REF!,#REF!</definedName>
    <definedName name="P2_SCOPE_NOTIND" localSheetId="8" hidden="1">#REF!,#REF!,#REF!,#REF!,#REF!,#REF!,#REF!</definedName>
    <definedName name="P2_SCOPE_NOTIND" hidden="1">#REF!,#REF!,#REF!,#REF!,#REF!,#REF!,#REF!</definedName>
    <definedName name="P2_SCOPE_NotInd2" localSheetId="8" hidden="1">#REF!,#REF!,#REF!,#REF!,#REF!,#REF!</definedName>
    <definedName name="P2_SCOPE_NotInd2" hidden="1">#REF!,#REF!,#REF!,#REF!,#REF!,#REF!</definedName>
    <definedName name="P2_SCOPE_NotInd3" localSheetId="8" hidden="1">#REF!,#REF!,#REF!,#REF!,#REF!,#REF!,#REF!</definedName>
    <definedName name="P2_SCOPE_NotInd3" hidden="1">#REF!,#REF!,#REF!,#REF!,#REF!,#REF!,#REF!</definedName>
    <definedName name="P2_SCOPE_NotInt" localSheetId="8" hidden="1">#REF!,#REF!,#REF!,#REF!,#REF!,#REF!,#REF!</definedName>
    <definedName name="P2_SCOPE_NotInt" hidden="1">#REF!,#REF!,#REF!,#REF!,#REF!,#REF!,#REF!</definedName>
    <definedName name="P2_SCOPE_PER_PRT" hidden="1">[1]База!$N$14:$N$25,[1]База!$N$27:$N$31,[1]База!$J$27:$K$31,[1]База!$F$27:$H$31,[1]База!$F$33:$H$37</definedName>
    <definedName name="P2_SCOPE_SAVE2" localSheetId="8" hidden="1">#REF!,#REF!,#REF!,#REF!,#REF!,#REF!</definedName>
    <definedName name="P2_SCOPE_SAVE2" hidden="1">#REF!,#REF!,#REF!,#REF!,#REF!,#REF!</definedName>
    <definedName name="P2_SCOPE_SV_PRT" localSheetId="8" hidden="1">#REF!,#REF!,#REF!,#REF!,#REF!,#REF!,#REF!</definedName>
    <definedName name="P2_SCOPE_SV_PRT" hidden="1">#REF!,#REF!,#REF!,#REF!,#REF!,#REF!,#REF!</definedName>
    <definedName name="P3_dip" hidden="1">[1]База!$G$143:$G$145,[1]База!$G$214:$G$217,[1]База!$G$219:$G$224,[1]База!$G$226,[1]База!$G$228,[1]База!$G$230,[1]База!$G$232,[1]База!$G$197:$G$212</definedName>
    <definedName name="P3_SC22" localSheetId="8" hidden="1">#REF!,#REF!,#REF!,#REF!,#REF!,#REF!</definedName>
    <definedName name="P3_SC22" hidden="1">#REF!,#REF!,#REF!,#REF!,#REF!,#REF!</definedName>
    <definedName name="P3_SCOPE_F1_PRT" hidden="1">[1]База!$E$16:$E$17,[1]База!$C$4:$D$4,[1]База!$C$7:$E$10,[1]База!$A$11:$E$11</definedName>
    <definedName name="P3_SCOPE_FULL_LOAD" localSheetId="8" hidden="1">#REF!,#REF!,#REF!,#REF!,#REF!,#REF!</definedName>
    <definedName name="P3_SCOPE_FULL_LOAD" hidden="1">#REF!,#REF!,#REF!,#REF!,#REF!,#REF!</definedName>
    <definedName name="P3_SCOPE_IND" localSheetId="8" hidden="1">#REF!,#REF!,#REF!,#REF!,#REF!</definedName>
    <definedName name="P3_SCOPE_IND" hidden="1">#REF!,#REF!,#REF!,#REF!,#REF!</definedName>
    <definedName name="P3_SCOPE_IND2" localSheetId="8" hidden="1">#REF!,#REF!,#REF!,#REF!,#REF!</definedName>
    <definedName name="P3_SCOPE_IND2" hidden="1">#REF!,#REF!,#REF!,#REF!,#REF!</definedName>
    <definedName name="P3_SCOPE_NOTIND" localSheetId="8" hidden="1">#REF!,#REF!,#REF!,#REF!,#REF!,#REF!,#REF!</definedName>
    <definedName name="P3_SCOPE_NOTIND" hidden="1">#REF!,#REF!,#REF!,#REF!,#REF!,#REF!,#REF!</definedName>
    <definedName name="P3_SCOPE_NotInd2" localSheetId="8" hidden="1">#REF!,#REF!,#REF!,#REF!,#REF!,#REF!,#REF!</definedName>
    <definedName name="P3_SCOPE_NotInd2" hidden="1">#REF!,#REF!,#REF!,#REF!,#REF!,#REF!,#REF!</definedName>
    <definedName name="P3_SCOPE_NotInt" localSheetId="8" hidden="1">#REF!,#REF!,#REF!,#REF!,#REF!,#REF!</definedName>
    <definedName name="P3_SCOPE_NotInt" hidden="1">#REF!,#REF!,#REF!,#REF!,#REF!,#REF!</definedName>
    <definedName name="P3_SCOPE_PER_PRT" hidden="1">[1]База!$J$33:$K$37,[1]База!$N$33:$N$37,[1]База!$F$39:$H$43,[1]База!$J$39:$K$43,[1]База!$N$39:$N$43</definedName>
    <definedName name="P3_SCOPE_SV_PRT" localSheetId="8" hidden="1">#REF!,#REF!,#REF!,#REF!,#REF!,#REF!,#REF!</definedName>
    <definedName name="P3_SCOPE_SV_PRT" hidden="1">#REF!,#REF!,#REF!,#REF!,#REF!,#REF!,#REF!</definedName>
    <definedName name="P4_dip" hidden="1">[1]База!$G$70:$G$75,[1]База!$G$77:$G$78,[1]База!$G$80:$G$83,[1]База!$G$85,[1]База!$G$87:$G$91,[1]База!$G$93,[1]База!$G$95:$G$97,[1]База!$G$52:$G$68</definedName>
    <definedName name="P4_SCOPE_F1_PRT" hidden="1">[1]База!$C$13:$E$13,[1]База!$A$14:$E$14,[1]База!$C$23:$C$50,[1]База!$C$54:$C$95</definedName>
    <definedName name="P4_SCOPE_FULL_LOAD" localSheetId="8" hidden="1">#REF!,#REF!,#REF!,#REF!,#REF!,#REF!</definedName>
    <definedName name="P4_SCOPE_FULL_LOAD" hidden="1">#REF!,#REF!,#REF!,#REF!,#REF!,#REF!</definedName>
    <definedName name="P4_SCOPE_IND" localSheetId="8" hidden="1">#REF!,#REF!,#REF!,#REF!,#REF!</definedName>
    <definedName name="P4_SCOPE_IND" hidden="1">#REF!,#REF!,#REF!,#REF!,#REF!</definedName>
    <definedName name="P4_SCOPE_IND2" localSheetId="8" hidden="1">#REF!,#REF!,#REF!,#REF!,#REF!,#REF!</definedName>
    <definedName name="P4_SCOPE_IND2" hidden="1">#REF!,#REF!,#REF!,#REF!,#REF!,#REF!</definedName>
    <definedName name="P4_SCOPE_NOTIND" localSheetId="8" hidden="1">#REF!,#REF!,#REF!,#REF!,#REF!,#REF!,#REF!</definedName>
    <definedName name="P4_SCOPE_NOTIND" hidden="1">#REF!,#REF!,#REF!,#REF!,#REF!,#REF!,#REF!</definedName>
    <definedName name="P4_SCOPE_NotInd2" localSheetId="8" hidden="1">#REF!,#REF!,#REF!,#REF!,#REF!,#REF!,#REF!</definedName>
    <definedName name="P4_SCOPE_NotInd2" hidden="1">#REF!,#REF!,#REF!,#REF!,#REF!,#REF!,#REF!</definedName>
    <definedName name="P4_SCOPE_PER_PRT" hidden="1">[1]База!$F$45:$H$49,[1]База!$J$45:$K$49,[1]База!$N$45:$N$49,[1]База!$F$53:$G$64,[1]База!$H$54:$H$58</definedName>
    <definedName name="P5_SCOPE_FULL_LOAD" localSheetId="8" hidden="1">#REF!,#REF!,#REF!,#REF!,#REF!,#REF!</definedName>
    <definedName name="P5_SCOPE_FULL_LOAD" hidden="1">#REF!,#REF!,#REF!,#REF!,#REF!,#REF!</definedName>
    <definedName name="P5_SCOPE_NOTIND" localSheetId="8" hidden="1">#REF!,#REF!,#REF!,#REF!,#REF!,#REF!,#REF!</definedName>
    <definedName name="P5_SCOPE_NOTIND" hidden="1">#REF!,#REF!,#REF!,#REF!,#REF!,#REF!,#REF!</definedName>
    <definedName name="P5_SCOPE_NotInd2" localSheetId="8" hidden="1">#REF!,#REF!,#REF!,#REF!,#REF!,#REF!,#REF!</definedName>
    <definedName name="P5_SCOPE_NotInd2" hidden="1">#REF!,#REF!,#REF!,#REF!,#REF!,#REF!,#REF!</definedName>
    <definedName name="P5_SCOPE_PER_PRT" hidden="1">[1]База!$H$60:$H$64,[1]База!$J$53:$J$64,[1]База!$K$54:$K$58,[1]База!$K$60:$K$64,[1]База!$N$53:$N$64</definedName>
    <definedName name="P6_SCOPE_FULL_LOAD" localSheetId="8" hidden="1">#REF!,#REF!,#REF!,#REF!,#REF!,#REF!</definedName>
    <definedName name="P6_SCOPE_FULL_LOAD" hidden="1">#REF!,#REF!,#REF!,#REF!,#REF!,#REF!</definedName>
    <definedName name="P6_SCOPE_NOTIND" localSheetId="8" hidden="1">#REF!,#REF!,#REF!,#REF!,#REF!,#REF!,#REF!</definedName>
    <definedName name="P6_SCOPE_NOTIND" hidden="1">#REF!,#REF!,#REF!,#REF!,#REF!,#REF!,#REF!</definedName>
    <definedName name="P6_SCOPE_NotInd2" localSheetId="8" hidden="1">#REF!,#REF!,#REF!,#REF!,#REF!,#REF!,#REF!</definedName>
    <definedName name="P6_SCOPE_NotInd2" hidden="1">#REF!,#REF!,#REF!,#REF!,#REF!,#REF!,#REF!</definedName>
    <definedName name="P6_SCOPE_PER_PRT" hidden="1">[1]База!$F$66:$H$70,[1]База!$J$66:$K$70,[1]База!$N$66:$N$70,[1]База!$F$72:$H$76,[1]База!$J$72:$K$76</definedName>
    <definedName name="P7_SCOPE_FULL_LOAD" localSheetId="8" hidden="1">#REF!,#REF!,#REF!,#REF!,#REF!,#REF!</definedName>
    <definedName name="P7_SCOPE_FULL_LOAD" hidden="1">#REF!,#REF!,#REF!,#REF!,#REF!,#REF!</definedName>
    <definedName name="P7_SCOPE_NOTIND" localSheetId="8" hidden="1">#REF!,#REF!,#REF!,#REF!,#REF!,#REF!</definedName>
    <definedName name="P7_SCOPE_NOTIND" hidden="1">#REF!,#REF!,#REF!,#REF!,#REF!,#REF!</definedName>
    <definedName name="P7_SCOPE_NotInd2" localSheetId="8" hidden="1">#REF!,#REF!,#REF!,#REF!,#REF!,'6.2 Фин Осв Ввод'!P1_SCOPE_NotInd2,'6.2 Фин Осв Ввод'!P2_SCOPE_NotInd2,'6.2 Фин Осв Ввод'!P3_SCOPE_NotInd2</definedName>
    <definedName name="P7_SCOPE_NotInd2" hidden="1">#REF!,#REF!,#REF!,#REF!,#REF!,P1_SCOPE_NotInd2,P2_SCOPE_NotInd2,P3_SCOPE_NotInd2</definedName>
    <definedName name="P7_SCOPE_PER_PRT" hidden="1">[1]База!$N$72:$N$76,[1]База!$F$78:$H$82,[1]База!$J$78:$K$82,[1]База!$N$78:$N$82,[1]База!$F$84:$H$88</definedName>
    <definedName name="P8_SCOPE_FULL_LOAD" localSheetId="8" hidden="1">#REF!,#REF!,#REF!,#REF!,#REF!,#REF!</definedName>
    <definedName name="P8_SCOPE_FULL_LOAD" hidden="1">#REF!,#REF!,#REF!,#REF!,#REF!,#REF!</definedName>
    <definedName name="P8_SCOPE_NOTIND" localSheetId="8" hidden="1">#REF!,#REF!,#REF!,#REF!,#REF!,#REF!</definedName>
    <definedName name="P8_SCOPE_NOTIND" hidden="1">#REF!,#REF!,#REF!,#REF!,#REF!,#REF!</definedName>
    <definedName name="P8_SCOPE_PER_PRT" localSheetId="8" hidden="1">[2]База!$J$84:$K$88,[2]База!$N$84:$N$88,[2]База!$F$14:$G$25,P1_SCOPE_PER_PRT,P2_SCOPE_PER_PRT,P3_SCOPE_PER_PRT,P4_SCOPE_PER_PRT</definedName>
    <definedName name="P8_SCOPE_PER_PRT" hidden="1">[2]База!$J$84:$K$88,[2]База!$N$84:$N$88,[2]База!$F$14:$G$25,P1_SCOPE_PER_PRT,P2_SCOPE_PER_PRT,P3_SCOPE_PER_PRT,P4_SCOPE_PER_PRT</definedName>
    <definedName name="P9_SCOPE_FULL_LOAD" localSheetId="8" hidden="1">#REF!,#REF!,#REF!,#REF!,#REF!,#REF!</definedName>
    <definedName name="P9_SCOPE_FULL_LOAD" hidden="1">#REF!,#REF!,#REF!,#REF!,#REF!,#REF!</definedName>
    <definedName name="P9_SCOPE_NotInd" localSheetId="8" hidden="1">#REF!,'6.2 Фин Осв Ввод'!P1_SCOPE_NOTIND,'6.2 Фин Осв Ввод'!P2_SCOPE_NOTIND,'6.2 Фин Осв Ввод'!P3_SCOPE_NOTIND,'6.2 Фин Осв Ввод'!P4_SCOPE_NOTIND,'6.2 Фин Осв Ввод'!P5_SCOPE_NOTIND,'6.2 Фин Осв Ввод'!P6_SCOPE_NOTIND,'6.2 Фин Осв Ввод'!P7_SCOPE_NOTIND</definedName>
    <definedName name="P9_SCOPE_NotInd" hidden="1">#REF!,P1_SCOPE_NOTIND,P2_SCOPE_NOTIND,P3_SCOPE_NOTIND,P4_SCOPE_NOTIND,P5_SCOPE_NOTIND,P6_SCOPE_NOTIND,P7_SCOPE_NOTIND</definedName>
    <definedName name="SAPBEXrevision" hidden="1">1</definedName>
    <definedName name="SAPBEXsysID" hidden="1">"BW2"</definedName>
    <definedName name="SAPBEXwbID" hidden="1">"479GSPMTNK9HM4ZSIVE5K2SH6"</definedName>
    <definedName name="_xlnm.Print_Area" localSheetId="4">'3.3 Описание'!$A$1:$H$33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3" i="22" l="1"/>
  <c r="R27" i="22"/>
  <c r="R29" i="22"/>
  <c r="R30" i="22"/>
  <c r="R31" i="22"/>
  <c r="L29" i="22" l="1"/>
  <c r="L27" i="22" s="1"/>
  <c r="J23" i="22"/>
  <c r="J29" i="22"/>
  <c r="C78" i="21"/>
  <c r="D78" i="21" s="1"/>
  <c r="D71" i="22" l="1"/>
  <c r="D31" i="22"/>
  <c r="D30" i="22"/>
  <c r="D26" i="22"/>
  <c r="D57" i="22" s="1"/>
  <c r="R71" i="22"/>
  <c r="R57" i="22"/>
  <c r="L71" i="22"/>
  <c r="L57" i="22"/>
  <c r="C75" i="22"/>
  <c r="C74" i="22"/>
  <c r="C73" i="22"/>
  <c r="C72" i="22"/>
  <c r="C71" i="22"/>
  <c r="C70" i="22"/>
  <c r="C69" i="22"/>
  <c r="C68" i="22"/>
  <c r="C65" i="22"/>
  <c r="C64" i="22"/>
  <c r="C63" i="22"/>
  <c r="C62" i="22"/>
  <c r="C61" i="22"/>
  <c r="C60" i="22"/>
  <c r="C59" i="22"/>
  <c r="C58" i="22"/>
  <c r="C57" i="22"/>
  <c r="C55" i="22"/>
  <c r="C54" i="22"/>
  <c r="C53" i="22"/>
  <c r="C52" i="22"/>
  <c r="C51" i="22"/>
  <c r="C50" i="22"/>
  <c r="C49" i="22"/>
  <c r="C48" i="22"/>
  <c r="C47" i="22"/>
  <c r="C46" i="22"/>
  <c r="C44" i="22"/>
  <c r="C43" i="22"/>
  <c r="C42" i="22"/>
  <c r="C41" i="22"/>
  <c r="C40" i="22"/>
  <c r="C39" i="22"/>
  <c r="C38" i="22"/>
  <c r="C37" i="22"/>
  <c r="C36" i="22"/>
  <c r="C35" i="22"/>
  <c r="C33" i="22"/>
  <c r="C32" i="22"/>
  <c r="C31" i="22"/>
  <c r="C30" i="22"/>
  <c r="C29" i="22"/>
  <c r="C28" i="22"/>
  <c r="C27" i="22"/>
  <c r="C26" i="22"/>
  <c r="C25" i="22"/>
  <c r="C24" i="22"/>
  <c r="C23" i="22"/>
  <c r="Q75" i="22"/>
  <c r="Q74" i="22"/>
  <c r="Q73" i="22"/>
  <c r="Q72" i="22"/>
  <c r="Q71" i="22"/>
  <c r="Q70" i="22"/>
  <c r="Q69" i="22"/>
  <c r="Q68" i="22"/>
  <c r="Q65" i="22"/>
  <c r="Q64" i="22"/>
  <c r="Q63" i="22"/>
  <c r="Q62" i="22"/>
  <c r="Q61" i="22"/>
  <c r="Q60" i="22"/>
  <c r="Q59" i="22"/>
  <c r="Q58" i="22"/>
  <c r="Q57" i="22"/>
  <c r="Q55" i="22"/>
  <c r="Q54" i="22"/>
  <c r="Q53" i="22"/>
  <c r="Q52" i="22"/>
  <c r="Q51" i="22"/>
  <c r="Q50" i="22"/>
  <c r="Q49" i="22"/>
  <c r="Q48" i="22"/>
  <c r="Q47" i="22"/>
  <c r="Q46" i="22"/>
  <c r="Q44" i="22"/>
  <c r="Q43" i="22"/>
  <c r="Q42" i="22"/>
  <c r="Q41" i="22"/>
  <c r="Q40" i="22"/>
  <c r="Q39" i="22"/>
  <c r="Q38" i="22"/>
  <c r="Q37" i="22"/>
  <c r="Q36" i="22"/>
  <c r="Q35" i="22"/>
  <c r="Q33" i="22"/>
  <c r="Q32" i="22"/>
  <c r="Q31" i="22"/>
  <c r="Q30" i="22"/>
  <c r="Q29" i="22"/>
  <c r="Q28" i="22"/>
  <c r="Q27" i="22"/>
  <c r="Q26" i="22"/>
  <c r="Q25" i="22"/>
  <c r="Q24" i="22"/>
  <c r="Q23" i="22"/>
  <c r="O75" i="22"/>
  <c r="O74" i="22"/>
  <c r="O73" i="22"/>
  <c r="O72" i="22"/>
  <c r="O71" i="22"/>
  <c r="O70" i="22"/>
  <c r="O69" i="22"/>
  <c r="O68" i="22"/>
  <c r="O65" i="22"/>
  <c r="O64" i="22"/>
  <c r="O63" i="22"/>
  <c r="O62" i="22"/>
  <c r="O61" i="22"/>
  <c r="O60" i="22"/>
  <c r="O59" i="22"/>
  <c r="O58" i="22"/>
  <c r="O57" i="22"/>
  <c r="O55" i="22"/>
  <c r="O54" i="22"/>
  <c r="O53" i="22"/>
  <c r="O52" i="22"/>
  <c r="O51" i="22"/>
  <c r="O50" i="22"/>
  <c r="O49" i="22"/>
  <c r="O48" i="22"/>
  <c r="O47" i="22"/>
  <c r="O46" i="22"/>
  <c r="O44" i="22"/>
  <c r="O43" i="22"/>
  <c r="O42" i="22"/>
  <c r="O41" i="22"/>
  <c r="O40" i="22"/>
  <c r="O39" i="22"/>
  <c r="O38" i="22"/>
  <c r="O37" i="22"/>
  <c r="O36" i="22"/>
  <c r="O35" i="22"/>
  <c r="O33" i="22"/>
  <c r="O32" i="22"/>
  <c r="O31" i="22"/>
  <c r="O30" i="22"/>
  <c r="O29" i="22"/>
  <c r="O28" i="22"/>
  <c r="O27" i="22"/>
  <c r="O26" i="22"/>
  <c r="O25" i="22"/>
  <c r="O24" i="22"/>
  <c r="O23" i="22"/>
  <c r="M75" i="22"/>
  <c r="M74" i="22"/>
  <c r="M73" i="22"/>
  <c r="M72" i="22"/>
  <c r="M71" i="22"/>
  <c r="M70" i="22"/>
  <c r="M69" i="22"/>
  <c r="M68" i="22"/>
  <c r="M65" i="22"/>
  <c r="M64" i="22"/>
  <c r="M63" i="22"/>
  <c r="M62" i="22"/>
  <c r="M61" i="22"/>
  <c r="M60" i="22"/>
  <c r="M59" i="22"/>
  <c r="M58" i="22"/>
  <c r="M57" i="22"/>
  <c r="M55" i="22"/>
  <c r="M54" i="22"/>
  <c r="M53" i="22"/>
  <c r="M52" i="22"/>
  <c r="M51" i="22"/>
  <c r="M50" i="22"/>
  <c r="M49" i="22"/>
  <c r="M48" i="22"/>
  <c r="M47" i="22"/>
  <c r="M46" i="22"/>
  <c r="M44" i="22"/>
  <c r="M43" i="22"/>
  <c r="M42" i="22"/>
  <c r="M41" i="22"/>
  <c r="M40" i="22"/>
  <c r="M39" i="22"/>
  <c r="M38" i="22"/>
  <c r="M37" i="22"/>
  <c r="M36" i="22"/>
  <c r="M35" i="22"/>
  <c r="M33" i="22"/>
  <c r="M32" i="22"/>
  <c r="M31" i="22"/>
  <c r="M30" i="22"/>
  <c r="M29" i="22"/>
  <c r="M28" i="22"/>
  <c r="M27" i="22"/>
  <c r="M26" i="22"/>
  <c r="M25" i="22"/>
  <c r="M24" i="22"/>
  <c r="M23" i="22"/>
  <c r="K75" i="22"/>
  <c r="K74" i="22"/>
  <c r="K73" i="22"/>
  <c r="K72" i="22"/>
  <c r="K71" i="22"/>
  <c r="K70" i="22"/>
  <c r="K69" i="22"/>
  <c r="K68" i="22"/>
  <c r="K65" i="22"/>
  <c r="K64" i="22"/>
  <c r="K63" i="22"/>
  <c r="K62" i="22"/>
  <c r="K61" i="22"/>
  <c r="K60" i="22"/>
  <c r="K59" i="22"/>
  <c r="K58" i="22"/>
  <c r="K57" i="22"/>
  <c r="K55" i="22"/>
  <c r="K54" i="22"/>
  <c r="K53" i="22"/>
  <c r="K52" i="22"/>
  <c r="K51" i="22"/>
  <c r="K50" i="22"/>
  <c r="K49" i="22"/>
  <c r="K48" i="22"/>
  <c r="K47" i="22"/>
  <c r="K46" i="22"/>
  <c r="K44" i="22"/>
  <c r="K43" i="22"/>
  <c r="K42" i="22"/>
  <c r="K41" i="22"/>
  <c r="K40" i="22"/>
  <c r="K39" i="22"/>
  <c r="K38" i="22"/>
  <c r="K37" i="22"/>
  <c r="K36" i="22"/>
  <c r="K35" i="22"/>
  <c r="K33" i="22"/>
  <c r="K32" i="22"/>
  <c r="K31" i="22"/>
  <c r="K30" i="22"/>
  <c r="K29" i="22"/>
  <c r="K28" i="22"/>
  <c r="K27" i="22"/>
  <c r="K26" i="22"/>
  <c r="K25" i="22"/>
  <c r="K24" i="22"/>
  <c r="K23" i="22"/>
  <c r="C48" i="2" l="1"/>
  <c r="C28" i="6" s="1"/>
  <c r="B29" i="12"/>
  <c r="C49" i="2" l="1"/>
  <c r="A5" i="12"/>
  <c r="A12" i="12"/>
  <c r="A9" i="12" l="1"/>
  <c r="A9" i="11"/>
  <c r="G20" i="22"/>
  <c r="G23" i="22"/>
  <c r="I23" i="22"/>
  <c r="G24" i="22"/>
  <c r="I24" i="22"/>
  <c r="G25" i="22"/>
  <c r="I25" i="22"/>
  <c r="G26" i="22"/>
  <c r="I26" i="22"/>
  <c r="G27" i="22"/>
  <c r="I27" i="22"/>
  <c r="G28" i="22"/>
  <c r="I28" i="22"/>
  <c r="G29" i="22"/>
  <c r="I29" i="22"/>
  <c r="G30" i="22"/>
  <c r="I30" i="22"/>
  <c r="G31" i="22"/>
  <c r="I31" i="22"/>
  <c r="G32" i="22"/>
  <c r="I32" i="22"/>
  <c r="G33" i="22"/>
  <c r="I33" i="22"/>
  <c r="G35" i="22"/>
  <c r="I35" i="22"/>
  <c r="G36" i="22"/>
  <c r="I36" i="22"/>
  <c r="G37" i="22"/>
  <c r="I37" i="22"/>
  <c r="G38" i="22"/>
  <c r="I38" i="22"/>
  <c r="G39" i="22"/>
  <c r="I39" i="22"/>
  <c r="G40" i="22"/>
  <c r="I40" i="22"/>
  <c r="G41" i="22"/>
  <c r="I41" i="22"/>
  <c r="G42" i="22"/>
  <c r="I42" i="22"/>
  <c r="G43" i="22"/>
  <c r="I43" i="22"/>
  <c r="G44" i="22"/>
  <c r="I44" i="22"/>
  <c r="G46" i="22"/>
  <c r="I46" i="22"/>
  <c r="G47" i="22"/>
  <c r="I47" i="22"/>
  <c r="G48" i="22"/>
  <c r="I48" i="22"/>
  <c r="G49" i="22"/>
  <c r="I49" i="22"/>
  <c r="G50" i="22"/>
  <c r="I50" i="22"/>
  <c r="G51" i="22"/>
  <c r="I51" i="22"/>
  <c r="G52" i="22"/>
  <c r="I52" i="22"/>
  <c r="G53" i="22"/>
  <c r="I53" i="22"/>
  <c r="G54" i="22"/>
  <c r="I54" i="22"/>
  <c r="G55" i="22"/>
  <c r="I55" i="22"/>
  <c r="G57" i="22"/>
  <c r="I57" i="22"/>
  <c r="G58" i="22"/>
  <c r="I58" i="22"/>
  <c r="G59" i="22"/>
  <c r="I59" i="22"/>
  <c r="G60" i="22"/>
  <c r="I60" i="22"/>
  <c r="G61" i="22"/>
  <c r="I61" i="22"/>
  <c r="G62" i="22"/>
  <c r="I62" i="22"/>
  <c r="G63" i="22"/>
  <c r="I63" i="22"/>
  <c r="G64" i="22"/>
  <c r="I64" i="22"/>
  <c r="G65" i="22"/>
  <c r="I65" i="22"/>
  <c r="G68" i="22"/>
  <c r="I68" i="22"/>
  <c r="G69" i="22"/>
  <c r="I69" i="22"/>
  <c r="G70" i="22"/>
  <c r="I70" i="22"/>
  <c r="G71" i="22"/>
  <c r="I71" i="22"/>
  <c r="G72" i="22"/>
  <c r="I72" i="22"/>
  <c r="G73" i="22"/>
  <c r="I73" i="22"/>
  <c r="G74" i="22"/>
  <c r="I74" i="22"/>
  <c r="G75" i="22"/>
  <c r="I75" i="22"/>
  <c r="A8" i="22"/>
  <c r="A9" i="9"/>
  <c r="B21" i="21"/>
  <c r="A9" i="21"/>
  <c r="A9" i="6"/>
  <c r="A9" i="5"/>
  <c r="A9" i="4"/>
  <c r="A9" i="3"/>
  <c r="F29" i="22" l="1"/>
  <c r="F23" i="22"/>
  <c r="A14" i="22"/>
  <c r="A11" i="22"/>
  <c r="A4" i="22"/>
  <c r="A5" i="21" l="1"/>
  <c r="A15" i="21" l="1"/>
  <c r="A12" i="21"/>
  <c r="AB82" i="21" l="1"/>
  <c r="AA82" i="21"/>
  <c r="Z82" i="21"/>
  <c r="Y82" i="21"/>
  <c r="X82" i="21"/>
  <c r="W82" i="21"/>
  <c r="V82" i="21"/>
  <c r="U82" i="21"/>
  <c r="T82" i="21"/>
  <c r="S82" i="21"/>
  <c r="R82" i="21"/>
  <c r="Q82" i="21"/>
  <c r="P82" i="21"/>
  <c r="O82" i="21"/>
  <c r="N82" i="21"/>
  <c r="M82" i="21"/>
  <c r="L82" i="21"/>
  <c r="K82" i="21"/>
  <c r="J82" i="21"/>
  <c r="I82" i="21"/>
  <c r="H82" i="21"/>
  <c r="G82" i="21"/>
  <c r="F82" i="21"/>
  <c r="E82" i="21"/>
  <c r="D82" i="21"/>
  <c r="C82" i="21"/>
  <c r="B82" i="21"/>
  <c r="AB79" i="21"/>
  <c r="AA79" i="21"/>
  <c r="Z79" i="21"/>
  <c r="Y79" i="21"/>
  <c r="X79" i="21"/>
  <c r="W79" i="21"/>
  <c r="V79" i="21"/>
  <c r="U79" i="21"/>
  <c r="T79" i="21"/>
  <c r="S79" i="21"/>
  <c r="R79" i="21"/>
  <c r="Q79" i="21"/>
  <c r="P79" i="21"/>
  <c r="O79" i="21"/>
  <c r="N79" i="21"/>
  <c r="M79" i="21"/>
  <c r="L79" i="21"/>
  <c r="K79" i="21"/>
  <c r="J79" i="21"/>
  <c r="I79" i="21"/>
  <c r="H79" i="21"/>
  <c r="G79" i="21"/>
  <c r="F79" i="21"/>
  <c r="E79" i="21"/>
  <c r="D79" i="21"/>
  <c r="B73" i="21"/>
  <c r="A61" i="21"/>
  <c r="A58" i="21"/>
  <c r="AB55" i="21"/>
  <c r="AA55" i="21"/>
  <c r="Z55" i="21"/>
  <c r="Y55" i="21"/>
  <c r="X55" i="21"/>
  <c r="W55" i="21"/>
  <c r="V55" i="21"/>
  <c r="U55" i="21"/>
  <c r="T55" i="21"/>
  <c r="S55" i="21"/>
  <c r="R55" i="21"/>
  <c r="Q55" i="21"/>
  <c r="P55" i="21"/>
  <c r="O55" i="21"/>
  <c r="N55" i="21"/>
  <c r="M55" i="21"/>
  <c r="L55" i="21"/>
  <c r="K55" i="21"/>
  <c r="J55" i="21"/>
  <c r="I55" i="21"/>
  <c r="H55" i="21"/>
  <c r="G55" i="21"/>
  <c r="F55" i="21"/>
  <c r="E55" i="21"/>
  <c r="D55" i="21"/>
  <c r="C55" i="21"/>
  <c r="B55" i="21"/>
  <c r="B54" i="21"/>
  <c r="B52" i="21"/>
  <c r="B66" i="21" s="1"/>
  <c r="B74" i="21" s="1"/>
  <c r="C49" i="21"/>
  <c r="C52" i="21" s="1"/>
  <c r="C66" i="21" s="1"/>
  <c r="C74" i="21" s="1"/>
  <c r="B48" i="21"/>
  <c r="B45" i="21"/>
  <c r="B60" i="21" s="1"/>
  <c r="C43" i="21"/>
  <c r="B41" i="21"/>
  <c r="B42" i="21" s="1"/>
  <c r="G27" i="21"/>
  <c r="G23" i="21"/>
  <c r="M77" i="21" l="1"/>
  <c r="B59" i="21"/>
  <c r="B61" i="21"/>
  <c r="B91" i="21"/>
  <c r="AB64" i="21"/>
  <c r="AB73" i="21" s="1"/>
  <c r="X64" i="21"/>
  <c r="X73" i="21" s="1"/>
  <c r="T64" i="21"/>
  <c r="T73" i="21" s="1"/>
  <c r="P64" i="21"/>
  <c r="P73" i="21" s="1"/>
  <c r="L64" i="21"/>
  <c r="L73" i="21" s="1"/>
  <c r="H64" i="21"/>
  <c r="H73" i="21" s="1"/>
  <c r="D64" i="21"/>
  <c r="D73" i="21" s="1"/>
  <c r="AA64" i="21"/>
  <c r="AA73" i="21" s="1"/>
  <c r="W64" i="21"/>
  <c r="W73" i="21" s="1"/>
  <c r="S64" i="21"/>
  <c r="S73" i="21" s="1"/>
  <c r="O64" i="21"/>
  <c r="O73" i="21" s="1"/>
  <c r="K64" i="21"/>
  <c r="K73" i="21" s="1"/>
  <c r="G64" i="21"/>
  <c r="G73" i="21" s="1"/>
  <c r="C73" i="21"/>
  <c r="Z64" i="21"/>
  <c r="Z73" i="21" s="1"/>
  <c r="V64" i="21"/>
  <c r="V73" i="21" s="1"/>
  <c r="R64" i="21"/>
  <c r="R73" i="21" s="1"/>
  <c r="N64" i="21"/>
  <c r="N73" i="21" s="1"/>
  <c r="J64" i="21"/>
  <c r="J73" i="21" s="1"/>
  <c r="F64" i="21"/>
  <c r="F73" i="21" s="1"/>
  <c r="U64" i="21"/>
  <c r="U73" i="21" s="1"/>
  <c r="E64" i="21"/>
  <c r="E73" i="21" s="1"/>
  <c r="Y64" i="21"/>
  <c r="Y73" i="21" s="1"/>
  <c r="Q64" i="21"/>
  <c r="Q73" i="21" s="1"/>
  <c r="I64" i="21"/>
  <c r="I73" i="21" s="1"/>
  <c r="M64" i="21"/>
  <c r="M73" i="21" s="1"/>
  <c r="C54" i="21"/>
  <c r="C48" i="21"/>
  <c r="D43" i="21"/>
  <c r="B77" i="21"/>
  <c r="J77" i="21"/>
  <c r="V77" i="21"/>
  <c r="D49" i="21"/>
  <c r="C77" i="21"/>
  <c r="G77" i="21"/>
  <c r="K77" i="21"/>
  <c r="O77" i="21"/>
  <c r="S77" i="21"/>
  <c r="W77" i="21"/>
  <c r="AA77" i="21"/>
  <c r="R77" i="21"/>
  <c r="D77" i="21"/>
  <c r="H77" i="21"/>
  <c r="L77" i="21"/>
  <c r="P77" i="21"/>
  <c r="T77" i="21"/>
  <c r="X77" i="21"/>
  <c r="AB77" i="21"/>
  <c r="F77" i="21"/>
  <c r="N77" i="21"/>
  <c r="Z77" i="21"/>
  <c r="C45" i="21"/>
  <c r="E77" i="21"/>
  <c r="I77" i="21"/>
  <c r="Q77" i="21"/>
  <c r="U77" i="21"/>
  <c r="Y77" i="21"/>
  <c r="C60" i="21" l="1"/>
  <c r="C61" i="21"/>
  <c r="D45" i="21"/>
  <c r="B92" i="21"/>
  <c r="C91" i="21" s="1"/>
  <c r="E49" i="21"/>
  <c r="D52" i="21"/>
  <c r="D66" i="21" s="1"/>
  <c r="D74" i="21" s="1"/>
  <c r="C59" i="21"/>
  <c r="D54" i="21"/>
  <c r="D48" i="21"/>
  <c r="E43" i="21"/>
  <c r="D61" i="21" l="1"/>
  <c r="E45" i="21"/>
  <c r="C92" i="21"/>
  <c r="D91" i="21" s="1"/>
  <c r="F43" i="21"/>
  <c r="E54" i="21"/>
  <c r="E48" i="21"/>
  <c r="F49" i="21"/>
  <c r="E52" i="21"/>
  <c r="E66" i="21" s="1"/>
  <c r="E74" i="21" s="1"/>
  <c r="B93" i="21"/>
  <c r="B62" i="21" s="1"/>
  <c r="B56" i="21" s="1"/>
  <c r="G49" i="21" l="1"/>
  <c r="F52" i="21"/>
  <c r="F66" i="21" s="1"/>
  <c r="F74" i="21" s="1"/>
  <c r="F54" i="21"/>
  <c r="F48" i="21"/>
  <c r="G43" i="21"/>
  <c r="C93" i="21"/>
  <c r="C62" i="21" s="1"/>
  <c r="C56" i="21" s="1"/>
  <c r="E61" i="21"/>
  <c r="F45" i="21"/>
  <c r="B75" i="21"/>
  <c r="B63" i="21"/>
  <c r="B65" i="21" s="1"/>
  <c r="D92" i="21"/>
  <c r="E91" i="21" s="1"/>
  <c r="B72" i="21" l="1"/>
  <c r="B80" i="21" s="1"/>
  <c r="B67" i="21"/>
  <c r="B68" i="21"/>
  <c r="C75" i="21"/>
  <c r="C63" i="21"/>
  <c r="C65" i="21" s="1"/>
  <c r="E92" i="21"/>
  <c r="F91" i="21" s="1"/>
  <c r="D93" i="21"/>
  <c r="D62" i="21" s="1"/>
  <c r="D56" i="21" s="1"/>
  <c r="G45" i="21"/>
  <c r="F61" i="21"/>
  <c r="G48" i="21"/>
  <c r="G54" i="21"/>
  <c r="H43" i="21"/>
  <c r="G52" i="21"/>
  <c r="G66" i="21" s="1"/>
  <c r="G74" i="21" s="1"/>
  <c r="H49" i="21"/>
  <c r="A15" i="12"/>
  <c r="B21" i="12" s="1"/>
  <c r="A15" i="11"/>
  <c r="A12" i="11"/>
  <c r="A5" i="11"/>
  <c r="A15" i="9"/>
  <c r="A12" i="9"/>
  <c r="A5" i="9"/>
  <c r="A15" i="7"/>
  <c r="A12" i="7"/>
  <c r="A5" i="7"/>
  <c r="A15" i="6"/>
  <c r="A12" i="6"/>
  <c r="A5" i="6"/>
  <c r="A15" i="5"/>
  <c r="C24" i="5" s="1"/>
  <c r="E24" i="5" s="1"/>
  <c r="A12" i="5"/>
  <c r="A5" i="5"/>
  <c r="A15" i="4"/>
  <c r="A12" i="4"/>
  <c r="A5" i="4"/>
  <c r="A15" i="3"/>
  <c r="A12" i="3"/>
  <c r="A5" i="3"/>
  <c r="I49" i="21" l="1"/>
  <c r="H52" i="21"/>
  <c r="H66" i="21" s="1"/>
  <c r="H74" i="21" s="1"/>
  <c r="E93" i="21"/>
  <c r="E62" i="21" s="1"/>
  <c r="E56" i="21" s="1"/>
  <c r="F92" i="21"/>
  <c r="G91" i="21" s="1"/>
  <c r="B69" i="21"/>
  <c r="D75" i="21"/>
  <c r="D63" i="21"/>
  <c r="D65" i="21" s="1"/>
  <c r="H54" i="21"/>
  <c r="H48" i="21"/>
  <c r="I43" i="21"/>
  <c r="G61" i="21"/>
  <c r="H45" i="21"/>
  <c r="C72" i="21"/>
  <c r="C80" i="21" s="1"/>
  <c r="C83" i="21" s="1"/>
  <c r="C67" i="21"/>
  <c r="C68" i="21"/>
  <c r="B85" i="21"/>
  <c r="B83" i="21"/>
  <c r="B81" i="21"/>
  <c r="B86" i="21" s="1"/>
  <c r="C69" i="21" l="1"/>
  <c r="F93" i="21"/>
  <c r="F62" i="21" s="1"/>
  <c r="F56" i="21" s="1"/>
  <c r="F75" i="21" s="1"/>
  <c r="C85" i="21"/>
  <c r="C81" i="21"/>
  <c r="C86" i="21" s="1"/>
  <c r="J43" i="21"/>
  <c r="I48" i="21"/>
  <c r="I54" i="21"/>
  <c r="E63" i="21"/>
  <c r="E65" i="21" s="1"/>
  <c r="E75" i="21"/>
  <c r="H61" i="21"/>
  <c r="I45" i="21"/>
  <c r="B84" i="21"/>
  <c r="B87" i="21" s="1"/>
  <c r="C84" i="21"/>
  <c r="D72" i="21"/>
  <c r="D80" i="21" s="1"/>
  <c r="D67" i="21"/>
  <c r="D68" i="21" s="1"/>
  <c r="G92" i="21"/>
  <c r="H91" i="21" s="1"/>
  <c r="J49" i="21"/>
  <c r="I52" i="21"/>
  <c r="I66" i="21" s="1"/>
  <c r="I74" i="21" s="1"/>
  <c r="F63" i="21" l="1"/>
  <c r="F65" i="21" s="1"/>
  <c r="D83" i="21"/>
  <c r="D81" i="21"/>
  <c r="D86" i="21" s="1"/>
  <c r="D85" i="21"/>
  <c r="G93" i="21"/>
  <c r="G62" i="21" s="1"/>
  <c r="G56" i="21" s="1"/>
  <c r="G75" i="21" s="1"/>
  <c r="C87" i="21"/>
  <c r="D69" i="21"/>
  <c r="F72" i="21"/>
  <c r="F80" i="21" s="1"/>
  <c r="F83" i="21" s="1"/>
  <c r="F67" i="21"/>
  <c r="F68" i="21" s="1"/>
  <c r="H92" i="21"/>
  <c r="I91" i="21" s="1"/>
  <c r="I61" i="21"/>
  <c r="J45" i="21"/>
  <c r="E67" i="21"/>
  <c r="E68" i="21" s="1"/>
  <c r="E72" i="21"/>
  <c r="E80" i="21" s="1"/>
  <c r="J52" i="21"/>
  <c r="J66" i="21" s="1"/>
  <c r="J74" i="21" s="1"/>
  <c r="K49" i="21"/>
  <c r="J54" i="21"/>
  <c r="J48" i="21"/>
  <c r="K43" i="21"/>
  <c r="G63" i="21" l="1"/>
  <c r="G65" i="21" s="1"/>
  <c r="E85" i="21"/>
  <c r="F85" i="21"/>
  <c r="F81" i="21"/>
  <c r="D84" i="21"/>
  <c r="D87" i="21" s="1"/>
  <c r="E83" i="21"/>
  <c r="E81" i="21"/>
  <c r="E86" i="21" s="1"/>
  <c r="K52" i="21"/>
  <c r="K66" i="21" s="1"/>
  <c r="K74" i="21" s="1"/>
  <c r="L49" i="21"/>
  <c r="E69" i="21"/>
  <c r="H93" i="21"/>
  <c r="H62" i="21" s="1"/>
  <c r="H56" i="21" s="1"/>
  <c r="K54" i="21"/>
  <c r="K48" i="21"/>
  <c r="L43" i="21"/>
  <c r="K45" i="21"/>
  <c r="J61" i="21"/>
  <c r="G67" i="21"/>
  <c r="G72" i="21"/>
  <c r="G80" i="21" s="1"/>
  <c r="G83" i="21" s="1"/>
  <c r="I92" i="21"/>
  <c r="J91" i="21" s="1"/>
  <c r="F69" i="21"/>
  <c r="G68" i="21" l="1"/>
  <c r="E84" i="21"/>
  <c r="E87" i="21" s="1"/>
  <c r="F86" i="21"/>
  <c r="G81" i="21"/>
  <c r="G86" i="21" s="1"/>
  <c r="F84" i="21"/>
  <c r="G84" i="21"/>
  <c r="G85" i="21"/>
  <c r="I93" i="21"/>
  <c r="I62" i="21" s="1"/>
  <c r="I56" i="21" s="1"/>
  <c r="I63" i="21" s="1"/>
  <c r="I65" i="21" s="1"/>
  <c r="G69" i="21"/>
  <c r="H75" i="21"/>
  <c r="H63" i="21"/>
  <c r="H65" i="21" s="1"/>
  <c r="L54" i="21"/>
  <c r="L48" i="21"/>
  <c r="M43" i="21"/>
  <c r="L52" i="21"/>
  <c r="L66" i="21" s="1"/>
  <c r="L74" i="21" s="1"/>
  <c r="M49" i="21"/>
  <c r="K61" i="21"/>
  <c r="L45" i="21"/>
  <c r="J92" i="21"/>
  <c r="K91" i="21" s="1"/>
  <c r="F87" i="21" l="1"/>
  <c r="G87" i="21"/>
  <c r="I75" i="21"/>
  <c r="K92" i="21"/>
  <c r="L91" i="21" s="1"/>
  <c r="H72" i="21"/>
  <c r="H80" i="21" s="1"/>
  <c r="H67" i="21"/>
  <c r="H68" i="21" s="1"/>
  <c r="L61" i="21"/>
  <c r="M45" i="21"/>
  <c r="N43" i="21"/>
  <c r="M48" i="21"/>
  <c r="M54" i="21"/>
  <c r="J93" i="21"/>
  <c r="J62" i="21" s="1"/>
  <c r="J56" i="21" s="1"/>
  <c r="N49" i="21"/>
  <c r="M52" i="21"/>
  <c r="M66" i="21" s="1"/>
  <c r="M74" i="21" s="1"/>
  <c r="I72" i="21"/>
  <c r="I67" i="21"/>
  <c r="I68" i="21" s="1"/>
  <c r="I80" i="21" l="1"/>
  <c r="I83" i="21" s="1"/>
  <c r="H83" i="21"/>
  <c r="I85" i="21"/>
  <c r="H85" i="21"/>
  <c r="H81" i="21"/>
  <c r="I81" i="21"/>
  <c r="I69" i="21"/>
  <c r="K93" i="21"/>
  <c r="K62" i="21" s="1"/>
  <c r="K56" i="21" s="1"/>
  <c r="K63" i="21" s="1"/>
  <c r="K65" i="21" s="1"/>
  <c r="J75" i="21"/>
  <c r="J63" i="21"/>
  <c r="J65" i="21" s="1"/>
  <c r="N54" i="21"/>
  <c r="N48" i="21"/>
  <c r="O43" i="21"/>
  <c r="M61" i="21"/>
  <c r="N45" i="21"/>
  <c r="N52" i="21"/>
  <c r="N66" i="21" s="1"/>
  <c r="N74" i="21" s="1"/>
  <c r="O49" i="21"/>
  <c r="H69" i="21"/>
  <c r="L92" i="21"/>
  <c r="M91" i="21" s="1"/>
  <c r="I86" i="21" l="1"/>
  <c r="H86" i="21"/>
  <c r="H84" i="21"/>
  <c r="H87" i="21" s="1"/>
  <c r="I84" i="21"/>
  <c r="K75" i="21"/>
  <c r="L93" i="21"/>
  <c r="L62" i="21" s="1"/>
  <c r="L56" i="21" s="1"/>
  <c r="L63" i="21" s="1"/>
  <c r="L65" i="21" s="1"/>
  <c r="J72" i="21"/>
  <c r="J80" i="21" s="1"/>
  <c r="J67" i="21"/>
  <c r="J68" i="21" s="1"/>
  <c r="M92" i="21"/>
  <c r="N91" i="21" s="1"/>
  <c r="O48" i="21"/>
  <c r="O54" i="21"/>
  <c r="P43" i="21"/>
  <c r="K72" i="21"/>
  <c r="K67" i="21"/>
  <c r="K68" i="21"/>
  <c r="O52" i="21"/>
  <c r="O66" i="21" s="1"/>
  <c r="O74" i="21" s="1"/>
  <c r="P49" i="21"/>
  <c r="O45" i="21"/>
  <c r="N61" i="21"/>
  <c r="I87" i="21" l="1"/>
  <c r="K80" i="21"/>
  <c r="K83" i="21" s="1"/>
  <c r="J83" i="21"/>
  <c r="K85" i="21"/>
  <c r="J85" i="21"/>
  <c r="J81" i="21"/>
  <c r="J69" i="21"/>
  <c r="L75" i="21"/>
  <c r="K69" i="21"/>
  <c r="Q49" i="21"/>
  <c r="P52" i="21"/>
  <c r="P66" i="21" s="1"/>
  <c r="P74" i="21" s="1"/>
  <c r="M93" i="21"/>
  <c r="M62" i="21" s="1"/>
  <c r="M56" i="21" s="1"/>
  <c r="P54" i="21"/>
  <c r="P48" i="21"/>
  <c r="Q43" i="21"/>
  <c r="N92" i="21"/>
  <c r="O91" i="21" s="1"/>
  <c r="O61" i="21"/>
  <c r="P45" i="21"/>
  <c r="L72" i="21"/>
  <c r="L67" i="21"/>
  <c r="L68" i="21" s="1"/>
  <c r="K81" i="21" l="1"/>
  <c r="K86" i="21" s="1"/>
  <c r="L80" i="21"/>
  <c r="L83" i="21" s="1"/>
  <c r="L84" i="21" s="1"/>
  <c r="J86" i="21"/>
  <c r="J84" i="21"/>
  <c r="J87" i="21" s="1"/>
  <c r="K84" i="21"/>
  <c r="N93" i="21"/>
  <c r="N62" i="21" s="1"/>
  <c r="N56" i="21" s="1"/>
  <c r="N63" i="21" s="1"/>
  <c r="N65" i="21" s="1"/>
  <c r="L69" i="21"/>
  <c r="P61" i="21"/>
  <c r="Q45" i="21"/>
  <c r="O92" i="21"/>
  <c r="P91" i="21" s="1"/>
  <c r="M63" i="21"/>
  <c r="M65" i="21" s="1"/>
  <c r="M75" i="21"/>
  <c r="R43" i="21"/>
  <c r="Q54" i="21"/>
  <c r="Q48" i="21"/>
  <c r="R49" i="21"/>
  <c r="Q52" i="21"/>
  <c r="Q66" i="21" s="1"/>
  <c r="Q74" i="21" s="1"/>
  <c r="L85" i="21" l="1"/>
  <c r="N75" i="21"/>
  <c r="K87" i="21"/>
  <c r="L81" i="21"/>
  <c r="L86" i="21" s="1"/>
  <c r="L87" i="21"/>
  <c r="Q61" i="21"/>
  <c r="R45" i="21"/>
  <c r="M67" i="21"/>
  <c r="M68" i="21" s="1"/>
  <c r="M72" i="21"/>
  <c r="M80" i="21" s="1"/>
  <c r="O93" i="21"/>
  <c r="O62" i="21" s="1"/>
  <c r="O56" i="21" s="1"/>
  <c r="N72" i="21"/>
  <c r="N67" i="21"/>
  <c r="N68" i="21" s="1"/>
  <c r="S49" i="21"/>
  <c r="R52" i="21"/>
  <c r="R66" i="21" s="1"/>
  <c r="R74" i="21" s="1"/>
  <c r="R54" i="21"/>
  <c r="R48" i="21"/>
  <c r="S43" i="21"/>
  <c r="P92" i="21"/>
  <c r="Q91" i="21" s="1"/>
  <c r="N80" i="21" l="1"/>
  <c r="N83" i="21" s="1"/>
  <c r="N69" i="21"/>
  <c r="N81" i="21"/>
  <c r="N85" i="21"/>
  <c r="M83" i="21"/>
  <c r="M85" i="21"/>
  <c r="M81" i="21"/>
  <c r="M86" i="21" s="1"/>
  <c r="M69" i="21"/>
  <c r="P93" i="21"/>
  <c r="P62" i="21" s="1"/>
  <c r="P56" i="21" s="1"/>
  <c r="S52" i="21"/>
  <c r="S66" i="21" s="1"/>
  <c r="S74" i="21" s="1"/>
  <c r="T49" i="21"/>
  <c r="S54" i="21"/>
  <c r="S48" i="21"/>
  <c r="T43" i="21"/>
  <c r="O75" i="21"/>
  <c r="O63" i="21"/>
  <c r="O65" i="21" s="1"/>
  <c r="S45" i="21"/>
  <c r="R61" i="21"/>
  <c r="Q92" i="21"/>
  <c r="R91" i="21" s="1"/>
  <c r="N84" i="21" l="1"/>
  <c r="M84" i="21"/>
  <c r="M87" i="21" s="1"/>
  <c r="N86" i="21"/>
  <c r="S61" i="21"/>
  <c r="T45" i="21"/>
  <c r="P75" i="21"/>
  <c r="P63" i="21"/>
  <c r="P65" i="21" s="1"/>
  <c r="Q93" i="21"/>
  <c r="Q62" i="21" s="1"/>
  <c r="Q56" i="21" s="1"/>
  <c r="O67" i="21"/>
  <c r="O68" i="21" s="1"/>
  <c r="O72" i="21"/>
  <c r="O80" i="21" s="1"/>
  <c r="R92" i="21"/>
  <c r="S91" i="21" s="1"/>
  <c r="U49" i="21"/>
  <c r="T52" i="21"/>
  <c r="T66" i="21" s="1"/>
  <c r="T74" i="21" s="1"/>
  <c r="T54" i="21"/>
  <c r="T48" i="21"/>
  <c r="U43" i="21"/>
  <c r="O83" i="21" l="1"/>
  <c r="O84" i="21" s="1"/>
  <c r="O87" i="21" s="1"/>
  <c r="O85" i="21"/>
  <c r="O81" i="21"/>
  <c r="O86" i="21" s="1"/>
  <c r="N87" i="21"/>
  <c r="Q63" i="21"/>
  <c r="Q65" i="21" s="1"/>
  <c r="Q75" i="21"/>
  <c r="V43" i="21"/>
  <c r="U54" i="21"/>
  <c r="U48" i="21"/>
  <c r="P72" i="21"/>
  <c r="P80" i="21" s="1"/>
  <c r="P67" i="21"/>
  <c r="P68" i="21" s="1"/>
  <c r="S92" i="21"/>
  <c r="T91" i="21" s="1"/>
  <c r="V49" i="21"/>
  <c r="U52" i="21"/>
  <c r="U66" i="21" s="1"/>
  <c r="U74" i="21" s="1"/>
  <c r="R93" i="21"/>
  <c r="R62" i="21" s="1"/>
  <c r="R56" i="21" s="1"/>
  <c r="O69" i="21"/>
  <c r="T61" i="21"/>
  <c r="U45" i="21"/>
  <c r="P83" i="21" l="1"/>
  <c r="P84" i="21" s="1"/>
  <c r="P87" i="21" s="1"/>
  <c r="P85" i="21"/>
  <c r="P81" i="21"/>
  <c r="P86" i="21" s="1"/>
  <c r="U61" i="21"/>
  <c r="V45" i="21"/>
  <c r="P69" i="21"/>
  <c r="V52" i="21"/>
  <c r="V66" i="21" s="1"/>
  <c r="V74" i="21" s="1"/>
  <c r="W49" i="21"/>
  <c r="V54" i="21"/>
  <c r="V48" i="21"/>
  <c r="W43" i="21"/>
  <c r="S93" i="21"/>
  <c r="S62" i="21" s="1"/>
  <c r="S56" i="21" s="1"/>
  <c r="R75" i="21"/>
  <c r="R63" i="21"/>
  <c r="R65" i="21" s="1"/>
  <c r="T92" i="21"/>
  <c r="U91" i="21" s="1"/>
  <c r="Q72" i="21"/>
  <c r="Q80" i="21" s="1"/>
  <c r="Q67" i="21"/>
  <c r="Q68" i="21" s="1"/>
  <c r="Q83" i="21" l="1"/>
  <c r="Q84" i="21" s="1"/>
  <c r="Q87" i="21" s="1"/>
  <c r="Q81" i="21"/>
  <c r="Q86" i="21" s="1"/>
  <c r="Q85" i="21"/>
  <c r="T93" i="21"/>
  <c r="T62" i="21" s="1"/>
  <c r="T56" i="21" s="1"/>
  <c r="T63" i="21" s="1"/>
  <c r="T65" i="21" s="1"/>
  <c r="W54" i="21"/>
  <c r="W48" i="21"/>
  <c r="X43" i="21"/>
  <c r="Q69" i="21"/>
  <c r="R72" i="21"/>
  <c r="R80" i="21" s="1"/>
  <c r="R67" i="21"/>
  <c r="R68" i="21" s="1"/>
  <c r="U92" i="21"/>
  <c r="V91" i="21" s="1"/>
  <c r="S63" i="21"/>
  <c r="S65" i="21" s="1"/>
  <c r="S75" i="21"/>
  <c r="W52" i="21"/>
  <c r="W66" i="21" s="1"/>
  <c r="W74" i="21" s="1"/>
  <c r="X49" i="21"/>
  <c r="W45" i="21"/>
  <c r="V61" i="21"/>
  <c r="R83" i="21" l="1"/>
  <c r="R84" i="21" s="1"/>
  <c r="R87" i="21" s="1"/>
  <c r="R81" i="21"/>
  <c r="R86" i="21" s="1"/>
  <c r="R85" i="21"/>
  <c r="T75" i="21"/>
  <c r="R69" i="21"/>
  <c r="W61" i="21"/>
  <c r="X45" i="21"/>
  <c r="S72" i="21"/>
  <c r="S80" i="21" s="1"/>
  <c r="S67" i="21"/>
  <c r="S68" i="21" s="1"/>
  <c r="X54" i="21"/>
  <c r="X48" i="21"/>
  <c r="Y43" i="21"/>
  <c r="X52" i="21"/>
  <c r="X66" i="21" s="1"/>
  <c r="X74" i="21" s="1"/>
  <c r="Y49" i="21"/>
  <c r="U93" i="21"/>
  <c r="U62" i="21" s="1"/>
  <c r="U56" i="21" s="1"/>
  <c r="V92" i="21"/>
  <c r="W91" i="21" s="1"/>
  <c r="T72" i="21"/>
  <c r="T67" i="21"/>
  <c r="T68" i="21" s="1"/>
  <c r="T80" i="21" l="1"/>
  <c r="T81" i="21" s="1"/>
  <c r="S83" i="21"/>
  <c r="S84" i="21" s="1"/>
  <c r="S87" i="21" s="1"/>
  <c r="S81" i="21"/>
  <c r="S86" i="21" s="1"/>
  <c r="S85" i="21"/>
  <c r="T69" i="21"/>
  <c r="V93" i="21"/>
  <c r="V62" i="21" s="1"/>
  <c r="V56" i="21" s="1"/>
  <c r="V75" i="21" s="1"/>
  <c r="W92" i="21"/>
  <c r="X91" i="21" s="1"/>
  <c r="Z43" i="21"/>
  <c r="Y54" i="21"/>
  <c r="Y48" i="21"/>
  <c r="S69" i="21"/>
  <c r="U63" i="21"/>
  <c r="U65" i="21" s="1"/>
  <c r="U75" i="21"/>
  <c r="Z49" i="21"/>
  <c r="Y52" i="21"/>
  <c r="Y66" i="21" s="1"/>
  <c r="Y74" i="21" s="1"/>
  <c r="X61" i="21"/>
  <c r="Y45" i="21"/>
  <c r="T83" i="21" l="1"/>
  <c r="T84" i="21" s="1"/>
  <c r="T87" i="21" s="1"/>
  <c r="T85" i="21"/>
  <c r="T86" i="21"/>
  <c r="V63" i="21"/>
  <c r="V65" i="21" s="1"/>
  <c r="V67" i="21" s="1"/>
  <c r="W93" i="21"/>
  <c r="W62" i="21" s="1"/>
  <c r="W56" i="21" s="1"/>
  <c r="W75" i="21" s="1"/>
  <c r="Z52" i="21"/>
  <c r="Z66" i="21" s="1"/>
  <c r="Z74" i="21" s="1"/>
  <c r="AA49" i="21"/>
  <c r="X92" i="21"/>
  <c r="Y91" i="21" s="1"/>
  <c r="Y61" i="21"/>
  <c r="Z45" i="21"/>
  <c r="U67" i="21"/>
  <c r="U68" i="21" s="1"/>
  <c r="U72" i="21"/>
  <c r="U80" i="21" s="1"/>
  <c r="Z54" i="21"/>
  <c r="Z48" i="21"/>
  <c r="AA43" i="21"/>
  <c r="V72" i="21" l="1"/>
  <c r="V80" i="21" s="1"/>
  <c r="V83" i="21" s="1"/>
  <c r="U83" i="21"/>
  <c r="U84" i="21" s="1"/>
  <c r="U87" i="21" s="1"/>
  <c r="U81" i="21"/>
  <c r="U86" i="21" s="1"/>
  <c r="U85" i="21"/>
  <c r="V68" i="21"/>
  <c r="V69" i="21" s="1"/>
  <c r="W63" i="21"/>
  <c r="W65" i="21" s="1"/>
  <c r="U69" i="21"/>
  <c r="AA45" i="21"/>
  <c r="Z61" i="21"/>
  <c r="AA52" i="21"/>
  <c r="AA66" i="21" s="1"/>
  <c r="AA74" i="21" s="1"/>
  <c r="AB49" i="21"/>
  <c r="AA48" i="21"/>
  <c r="AA54" i="21"/>
  <c r="AB43" i="21"/>
  <c r="Y92" i="21"/>
  <c r="Z91" i="21" s="1"/>
  <c r="X93" i="21"/>
  <c r="X62" i="21" s="1"/>
  <c r="X56" i="21" s="1"/>
  <c r="V81" i="21" l="1"/>
  <c r="V86" i="21" s="1"/>
  <c r="V85" i="21"/>
  <c r="W67" i="21"/>
  <c r="W68" i="21" s="1"/>
  <c r="W69" i="21" s="1"/>
  <c r="W72" i="21"/>
  <c r="W80" i="21" s="1"/>
  <c r="V84" i="21"/>
  <c r="V87" i="21" s="1"/>
  <c r="Y93" i="21"/>
  <c r="Y62" i="21" s="1"/>
  <c r="Y56" i="21" s="1"/>
  <c r="Y63" i="21" s="1"/>
  <c r="Y65" i="21" s="1"/>
  <c r="X63" i="21"/>
  <c r="X65" i="21" s="1"/>
  <c r="X75" i="21"/>
  <c r="AB54" i="21"/>
  <c r="AB48" i="21"/>
  <c r="AB52" i="21"/>
  <c r="AB66" i="21" s="1"/>
  <c r="AB74" i="21" s="1"/>
  <c r="Z92" i="21"/>
  <c r="AA91" i="21" s="1"/>
  <c r="AA61" i="21"/>
  <c r="AB45" i="21"/>
  <c r="W83" i="21" l="1"/>
  <c r="W84" i="21" s="1"/>
  <c r="W87" i="21" s="1"/>
  <c r="W85" i="21"/>
  <c r="W81" i="21"/>
  <c r="W86" i="21" s="1"/>
  <c r="Y75" i="21"/>
  <c r="Z93" i="21"/>
  <c r="Z62" i="21" s="1"/>
  <c r="Z56" i="21" s="1"/>
  <c r="AA92" i="21"/>
  <c r="AB91" i="21" s="1"/>
  <c r="X72" i="21"/>
  <c r="X80" i="21" s="1"/>
  <c r="X67" i="21"/>
  <c r="X68" i="21" s="1"/>
  <c r="AB61" i="21"/>
  <c r="Y72" i="21"/>
  <c r="Y67" i="21"/>
  <c r="Y68" i="21" s="1"/>
  <c r="Y80" i="21" l="1"/>
  <c r="Y83" i="21" s="1"/>
  <c r="X83" i="21"/>
  <c r="X84" i="21" s="1"/>
  <c r="X87" i="21" s="1"/>
  <c r="X85" i="21"/>
  <c r="X81" i="21"/>
  <c r="X86" i="21" s="1"/>
  <c r="X69" i="21"/>
  <c r="Y69" i="21"/>
  <c r="AB92" i="21"/>
  <c r="AA93" i="21"/>
  <c r="AA62" i="21" s="1"/>
  <c r="AA56" i="21" s="1"/>
  <c r="Z75" i="21"/>
  <c r="Z63" i="21"/>
  <c r="Z65" i="21" s="1"/>
  <c r="Y85" i="21" l="1"/>
  <c r="Y81" i="21"/>
  <c r="Y86" i="21" s="1"/>
  <c r="Y84" i="21"/>
  <c r="Y87" i="21" s="1"/>
  <c r="AB93" i="21"/>
  <c r="AB62" i="21" s="1"/>
  <c r="AB56" i="21" s="1"/>
  <c r="AB63" i="21" s="1"/>
  <c r="AB65" i="21" s="1"/>
  <c r="AA63" i="21"/>
  <c r="AA65" i="21" s="1"/>
  <c r="AA75" i="21"/>
  <c r="Z72" i="21"/>
  <c r="Z80" i="21" s="1"/>
  <c r="Z67" i="21"/>
  <c r="Z68" i="21" s="1"/>
  <c r="Z83" i="21" l="1"/>
  <c r="Z84" i="21" s="1"/>
  <c r="Z87" i="21" s="1"/>
  <c r="Z81" i="21"/>
  <c r="Z86" i="21" s="1"/>
  <c r="Z85" i="21"/>
  <c r="AB75" i="21"/>
  <c r="Z69" i="21"/>
  <c r="AA72" i="21"/>
  <c r="AA80" i="21" s="1"/>
  <c r="AA67" i="21"/>
  <c r="AA68" i="21" s="1"/>
  <c r="AB72" i="21"/>
  <c r="AB67" i="21"/>
  <c r="AB68" i="21" s="1"/>
  <c r="AB80" i="21" l="1"/>
  <c r="AB85" i="21" s="1"/>
  <c r="AA83" i="21"/>
  <c r="AA84" i="21" s="1"/>
  <c r="AA87" i="21" s="1"/>
  <c r="AA81" i="21"/>
  <c r="AA86" i="21" s="1"/>
  <c r="AA85" i="21"/>
  <c r="AB69" i="21"/>
  <c r="AA69" i="21"/>
  <c r="AB81" i="21" l="1"/>
  <c r="AB86" i="21" s="1"/>
  <c r="AB83" i="21"/>
  <c r="AB84" i="21"/>
  <c r="AB87" i="21" s="1"/>
  <c r="G22" i="21" l="1"/>
  <c r="G24" i="21" l="1"/>
  <c r="G25" i="21"/>
</calcChain>
</file>

<file path=xl/sharedStrings.xml><?xml version="1.0" encoding="utf-8"?>
<sst xmlns="http://schemas.openxmlformats.org/spreadsheetml/2006/main" count="915" uniqueCount="530">
  <si>
    <t>Приложение  № ___________</t>
  </si>
  <si>
    <t>к приказу  Минэнерго России</t>
  </si>
  <si>
    <t>от «____» ___ 20__ г. №____</t>
  </si>
  <si>
    <t xml:space="preserve">Паспорт инвестиционного проекта </t>
  </si>
  <si>
    <t>ПАО "Кубаньэнерго"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</si>
  <si>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</si>
  <si>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</si>
  <si>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</si>
  <si>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</si>
  <si>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п/п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</si>
  <si>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</si>
  <si>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</si>
  <si>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</si>
  <si>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</si>
  <si>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</si>
  <si>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r>
      <t>Цели (указать укрупненные цели в соответствии с приложением</t>
    </r>
    <r>
      <rPr>
        <sz val="12"/>
        <color theme="1"/>
        <rFont val="Times New Roman"/>
        <family val="1"/>
        <charset val="204"/>
      </rPr>
      <t>)</t>
    </r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</si>
  <si>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</si>
  <si>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</si>
  <si>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НД</t>
  </si>
  <si>
    <t>4</t>
  </si>
  <si>
    <t>Субъекты Российской Федерации, на территории которых реализуется проект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</si>
  <si>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</si>
  <si>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</si>
  <si>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</si>
  <si>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</si>
  <si>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</si>
  <si>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</si>
  <si>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</si>
  <si>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</si>
  <si>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</si>
  <si>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</si>
  <si>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</si>
  <si>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</si>
  <si>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</si>
  <si>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</si>
  <si>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</si>
  <si>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</si>
  <si>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</si>
  <si>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</si>
  <si>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</si>
  <si>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</si>
  <si>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</si>
  <si>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</si>
  <si>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</si>
  <si>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</si>
  <si>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</si>
  <si>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</si>
  <si>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</si>
  <si>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</si>
  <si>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</si>
  <si>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 (Срок ввода объекта)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</si>
  <si>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</si>
  <si>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</si>
  <si>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</si>
  <si>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</si>
  <si>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</si>
  <si>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</si>
  <si>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</si>
  <si>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</si>
  <si>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</si>
  <si>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Общий объем финансирования капитальных вложений по инвестиционному проекту за период реализации инвестиционной программы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</si>
  <si>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</si>
  <si>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</si>
  <si>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к приказу Минэнерго России</t>
  </si>
  <si>
    <t>от «__» _____ 20___г. №_____</t>
  </si>
  <si>
    <t xml:space="preserve">         (фирменное наименование субъекта электроэнергетики)</t>
  </si>
  <si>
    <t xml:space="preserve">         (идентификатор инвестиционного проекта)</t>
  </si>
  <si>
    <t xml:space="preserve">         (наименование инвестиционного проекта)</t>
  </si>
  <si>
    <t>Информация об энергопринимающих устройствах потребителей, с которыми заключены договоры об осуществлении технологического присоединения к электрическим сетям, предусматривающими выполнение мероприятий, реализуемых в рамках инвестиционного проекта,
 и  об определенных указанными договорами обязательствах сетевой организации на выполнение мероприятий, предусмотренных инвестиционным проектом</t>
  </si>
  <si>
    <t>№ пп</t>
  </si>
  <si>
    <t>Реквизиты договора ТП</t>
  </si>
  <si>
    <t>Реквизиты дополнительных соглашений к договору</t>
  </si>
  <si>
    <t>Состояние договора ТП</t>
  </si>
  <si>
    <t>Местонахождение 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</si>
  <si>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Наименование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лица/</t>
  </si>
  <si>
    <t>Наименование точки присоединения энергопринимающего устройства, объекта по производству электрической энергии, объекта электросетевого хозяйства электросетевой организации или иного лица</t>
  </si>
  <si>
    <t>Максимальная мощность энергопринимающих устройств всего, МВт</t>
  </si>
  <si>
    <t>Максимальная мощность энергопринимающих устройств ранее присоединенных, МВт</t>
  </si>
  <si>
    <t>Максимальная мощность энергопринимающих устройств присоединяемых, МВт</t>
  </si>
  <si>
    <t>Напряжение, кВ</t>
  </si>
  <si>
    <t>Заявляемая категория надежности</t>
  </si>
  <si>
    <t>Мощность присоединяемых к сети трансформаторов всего, МВА</t>
  </si>
  <si>
    <t>Количество присоединяемых к сети трансформаторов, всего</t>
  </si>
  <si>
    <t>Мощность присоединяемых к сети генераторов, МВт</t>
  </si>
  <si>
    <t>Количество присоединяемых к сети генераторов</t>
  </si>
  <si>
    <t xml:space="preserve">Содержание в соответствии с договором ТП (ТУ) мероприятий, реализуемых в рамках инвестиционного проекта, по: 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</si>
  <si>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</si>
  <si>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 (за исключением выполнения требований к усилению
существующей электрической сети), реализуемое в рамках инвестиционного проекта</t>
  </si>
  <si>
    <t xml:space="preserve">выполнению требований к усилению существующей электрической сети
</t>
  </si>
  <si>
    <t>Приложение  № _____</t>
  </si>
  <si>
    <t>от «__» _____ 20__ г. №___</t>
  </si>
  <si>
    <t xml:space="preserve">Раздел 3.1 Конкретные результаты реализации инвестиционного проекта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</si>
  <si>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</si>
  <si>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</si>
  <si>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</si>
  <si>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</si>
  <si>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</si>
  <si>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</si>
  <si>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</si>
  <si>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</si>
  <si>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</si>
  <si>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</si>
  <si>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</si>
  <si>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</si>
  <si>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</si>
  <si>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</si>
  <si>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</si>
  <si>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</si>
  <si>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 xml:space="preserve">Раздел 3.2 Конкретные результаты реализации инвестиционного проекта </t>
  </si>
  <si>
    <t xml:space="preserve">Диспетчерское наименование линии электропередачи 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</si>
  <si>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</si>
  <si>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</si>
  <si>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</si>
  <si>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</si>
  <si>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</si>
  <si>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</si>
  <si>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</si>
  <si>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</si>
  <si>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</si>
  <si>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</si>
  <si>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проектное</t>
  </si>
  <si>
    <t>рабочее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</si>
  <si>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</si>
  <si>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</si>
  <si>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</si>
  <si>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</si>
  <si>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км</t>
  </si>
  <si>
    <t>МВА</t>
  </si>
  <si>
    <t>шт.</t>
  </si>
  <si>
    <t>Комплект</t>
  </si>
  <si>
    <t>ГА</t>
  </si>
  <si>
    <t>Каналы связи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</si>
  <si>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</si>
  <si>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</si>
  <si>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</si>
  <si>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</si>
  <si>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</si>
  <si>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3.4. Показатели инвестиционного проекта. Оценка ожидаемого изменения показателей уровня надежности оказываемых услуг по передаче электрической энергии</t>
  </si>
  <si>
    <t>Фактические показатели уровня надежности оказываемых услуг по передаче электрической энергии (до реализации инвестиционного проекта)</t>
  </si>
  <si>
    <t>Оценка ожидаемого изменения показателей уровня надежности оказываемых услуг по передаче электрической энергии (после реализации инвестиционного проекта)</t>
  </si>
  <si>
    <t>год</t>
  </si>
  <si>
    <t>Диспетчерское наименование подстанции или линии электропередачи, в результате отключения которой произошло прекращение передачи электроэнергии</t>
  </si>
  <si>
    <t>Ti, час</t>
  </si>
  <si>
    <t>Ni</t>
  </si>
  <si>
    <t>Pi, МВт</t>
  </si>
  <si>
    <t>Ti·Ni, час</t>
  </si>
  <si>
    <t>Ti·Pi, МВт час</t>
  </si>
  <si>
    <t>Nt</t>
  </si>
  <si>
    <t>Ti·Ni/Nt, час</t>
  </si>
  <si>
    <t>Ni/Nt</t>
  </si>
  <si>
    <t>Реквизиты документа первичной информации (акта расследования технологических нарушений (аварий) или иного документа</t>
  </si>
  <si>
    <t>Причины,  установленные соответствующими актами расследования технологических нарушений (аварий), которые привели к прекращению электроснабжения, и на устранение которых направлены мероприятия инвестиционного проекта</t>
  </si>
  <si>
    <t>Годы реализации инвестиционной программы (начиная с года, следующего за годом ввода объектов, предусмотренных инвестиционным проектом до окончания периода инвестиционной программы)</t>
  </si>
  <si>
    <r>
      <t>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(I</t>
    </r>
    <r>
      <rPr>
        <b/>
        <vertAlign val="superscript"/>
        <sz val="14"/>
        <color rgb="FF000000"/>
        <rFont val="Times New Roman"/>
        <family val="1"/>
        <charset val="204"/>
      </rPr>
      <t>ИП</t>
    </r>
    <r>
      <rPr>
        <b/>
        <sz val="14"/>
        <color rgb="FF000000"/>
        <rFont val="Times New Roman"/>
        <family val="1"/>
        <charset val="204"/>
      </rPr>
      <t xml:space="preserve">)
</t>
    </r>
  </si>
  <si>
    <t>SГодTi·Ni</t>
  </si>
  <si>
    <t>SГодTi</t>
  </si>
  <si>
    <t>SГодTi/Nt</t>
  </si>
  <si>
    <t>SГодTi·Ni/Nt</t>
  </si>
  <si>
    <t>SГодNi/Nt</t>
  </si>
  <si>
    <t>SГодTi·Pi</t>
  </si>
  <si>
    <t>DПsaidi</t>
  </si>
  <si>
    <t>DПsaifi</t>
  </si>
  <si>
    <t>DПens</t>
  </si>
  <si>
    <t>Описание методологии расчета ожидаемых значений показателей надежности, достигаемых по результатам реализации инвестиционного проекта</t>
  </si>
  <si>
    <t>от «__» _____ 201_ г. №___</t>
  </si>
  <si>
    <t xml:space="preserve">Раздел 6.1. График реализации инвестиционного проекта  </t>
  </si>
  <si>
    <t>№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</si>
  <si>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</si>
  <si>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</si>
  <si>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</si>
  <si>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</si>
  <si>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</si>
  <si>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</si>
  <si>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</si>
  <si>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</si>
  <si>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</si>
  <si>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</si>
  <si>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</si>
  <si>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</si>
  <si>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</si>
  <si>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</si>
  <si>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</si>
  <si>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</si>
  <si>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</si>
  <si>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</si>
  <si>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</si>
  <si>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</si>
  <si>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</si>
  <si>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</si>
  <si>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</si>
  <si>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</si>
  <si>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</si>
  <si>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</si>
  <si>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</si>
  <si>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</si>
  <si>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</si>
  <si>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</si>
  <si>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</si>
  <si>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</si>
  <si>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</si>
  <si>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Организационный этап</t>
  </si>
  <si>
    <t>2.1.</t>
  </si>
  <si>
    <t>Заключение договора  на выполнение строительно-монтажных работ (дополнительного соглашения к договору)</t>
  </si>
  <si>
    <t>2.2.</t>
  </si>
  <si>
    <t>Закупка основного оборудования</t>
  </si>
  <si>
    <t>Выполнение строительно- монтажных и пусконаладочных работ</t>
  </si>
  <si>
    <t>3.1.</t>
  </si>
  <si>
    <t>Выполнение подготовительных работ на площадке строительства</t>
  </si>
  <si>
    <t>3.2.</t>
  </si>
  <si>
    <t>Поставка основного оборудования</t>
  </si>
  <si>
    <t>3.3.</t>
  </si>
  <si>
    <t>Монтаж основного оборудования</t>
  </si>
  <si>
    <t>3.4.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</si>
  <si>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</si>
  <si>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3.5.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</si>
  <si>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</si>
  <si>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3.6.</t>
  </si>
  <si>
    <t>Пусконаладочные работы</t>
  </si>
  <si>
    <t>Испытания и ввод в эксплуатацию</t>
  </si>
  <si>
    <t>4.1.</t>
  </si>
  <si>
    <t xml:space="preserve">Комплексное опробование оборудования </t>
  </si>
  <si>
    <t>4.2.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</si>
  <si>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</si>
  <si>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4.3.</t>
  </si>
  <si>
    <t>Получение разрешения на эксплуатацию энергообъекта от органов государственного контроля и надзора</t>
  </si>
  <si>
    <t>4.4.</t>
  </si>
  <si>
    <t>Оформление (подписание) актов об осуществлении технологического присоединения к электрическим сетям</t>
  </si>
  <si>
    <t>4.5.</t>
  </si>
  <si>
    <t>Приемка основных средств к бухгалтерскому учету</t>
  </si>
  <si>
    <t>4.6.</t>
  </si>
  <si>
    <t xml:space="preserve">Получение разрешения на ввод объекта в эксплуатацию. </t>
  </si>
  <si>
    <t>Раздел 7. Результаты закупок товаров, работ и услуг, выполненных для целей реализации инвестиционного проекта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</si>
  <si>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</si>
  <si>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</si>
  <si>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</si>
  <si>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</si>
  <si>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</si>
  <si>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</si>
  <si>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</si>
  <si>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</si>
  <si>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
по ГКПЗ, тыс рублей(без НДС)</t>
  </si>
  <si>
    <t>Документ, на основании которого 
определена планируемая (предельная) цена закупки</t>
  </si>
  <si>
    <t>Начальная (предельная) цена закупки 
по извещению/уведомлению, тыс. руб. (без НДС)</t>
  </si>
  <si>
    <t>Способ закупки</t>
  </si>
  <si>
    <t>Количество участников, 
получивших закупочную документацию</t>
  </si>
  <si>
    <t>Количество участников, 
подавших заявки/предложения</t>
  </si>
  <si>
    <t>Наименования участников, 
подавших заявки/предложения (оферты)</t>
  </si>
  <si>
    <t>Цены заявок/предложений (оферт), 
тыс. руб. (без НДС)</t>
  </si>
  <si>
    <t>Наименования участников, заявки/предложения 
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</si>
  <si>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</si>
  <si>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</si>
  <si>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
по итоговому протоколу, тыс. руб. (без НДС)</t>
  </si>
  <si>
    <t>Наименование победителя 
(единственного квалифицированного участника, единственного источника) закупки</t>
  </si>
  <si>
    <t xml:space="preserve"> Цена договора, тыс. руб. (с НДС)</t>
  </si>
  <si>
    <t>Объем обязательств (по финансированию с НДС), 
приходящийся на текущий год по итогам закупки, 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</si>
  <si>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</si>
  <si>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</si>
  <si>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</si>
  <si>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
выполнения работ, оказания услуг по ГКПЗ</t>
  </si>
  <si>
    <t>Дата начала поставки товара, 
выполнения работ, 
оказания услуг по договору</t>
  </si>
  <si>
    <t>Дата исполнения поставщиком 
подрядчиком, исполнителем) обязательств по договору</t>
  </si>
  <si>
    <t>Причины невыполнения сроков</t>
  </si>
  <si>
    <t>Примечание</t>
  </si>
  <si>
    <t>МВт</t>
  </si>
  <si>
    <t>МВ×А</t>
  </si>
  <si>
    <t>Мвар</t>
  </si>
  <si>
    <t>км ВЛ
 1-цеп</t>
  </si>
  <si>
    <t>км ВЛ
 2-цеп</t>
  </si>
  <si>
    <t>км КЛ</t>
  </si>
  <si>
    <t>План</t>
  </si>
  <si>
    <t>Факт</t>
  </si>
  <si>
    <t>Публикация извещения на ЭТП</t>
  </si>
  <si>
    <t xml:space="preserve">Дата объявления конкурентной процедуры </t>
  </si>
  <si>
    <t>Дата вскрытия конвертов (число, месяц, год)</t>
  </si>
  <si>
    <t>Дата подведения итогов 
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</si>
  <si>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</si>
  <si>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</si>
  <si>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</si>
  <si>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</si>
  <si>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</si>
  <si>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</si>
  <si>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</si>
  <si>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от «___» _____          г. №____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</si>
  <si>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</si>
  <si>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</si>
  <si>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</si>
  <si>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</si>
  <si>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Проектная мощность/протяженность (в том числе прирост)</t>
  </si>
  <si>
    <t>Другое</t>
  </si>
  <si>
    <t>проектная мощность</t>
  </si>
  <si>
    <t>прирост</t>
  </si>
  <si>
    <t>протяженность</t>
  </si>
  <si>
    <t>Срок ввода объекта</t>
  </si>
  <si>
    <t>Фактическая стадия реализации проекта на отчётную дату</t>
  </si>
  <si>
    <t xml:space="preserve">Оценка полной стоимости инвестиционного проекта в прогнозных ценах соответствующих лет, млн рублей (с НДС) 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</si>
  <si>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</si>
  <si>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</si>
  <si>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</si>
  <si>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</si>
  <si>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 xml:space="preserve"> - по договорам подряда (в разбивке по каждому подрядчику и по договорам):</t>
  </si>
  <si>
    <t>Раздел 5. Показатели инвестиционного проекта</t>
  </si>
  <si>
    <t>Исходные данные</t>
  </si>
  <si>
    <t>Значение</t>
  </si>
  <si>
    <t>Общая стоимость объекта,  руб. без НДС</t>
  </si>
  <si>
    <t>Собственный капитал</t>
  </si>
  <si>
    <t>Прочие расходы, руб. без НДС на объект</t>
  </si>
  <si>
    <t>Внутренняя норма доходности</t>
  </si>
  <si>
    <t>Срок амортизации, лет</t>
  </si>
  <si>
    <t>Индекс доходности</t>
  </si>
  <si>
    <t>Кол-во объектов, ед.</t>
  </si>
  <si>
    <t>Простой период окупаемости, лет</t>
  </si>
  <si>
    <t>Затраты на ремонт объекта, руб. без НДС</t>
  </si>
  <si>
    <t>Дисконтированный период окупаемости, лет</t>
  </si>
  <si>
    <t>Первый  ремонт объекта, лет после постройки</t>
  </si>
  <si>
    <t xml:space="preserve">NPV, руб. </t>
  </si>
  <si>
    <t>Периодичность ремонта объекта, лет</t>
  </si>
  <si>
    <t>Целесообразность реализации проекта</t>
  </si>
  <si>
    <t>Прочие расходы при эксплуатации объекта, руб. без НДС</t>
  </si>
  <si>
    <t>Возникновение прочих расходов, лет после постройки</t>
  </si>
  <si>
    <t>Периодичность расходов, лет</t>
  </si>
  <si>
    <t xml:space="preserve"> </t>
  </si>
  <si>
    <t>Налог на прибыль</t>
  </si>
  <si>
    <t>Прочие расходы (ФОТ), руб. без НДС в месяц</t>
  </si>
  <si>
    <t>Рабочий капитал в % от выручки</t>
  </si>
  <si>
    <t xml:space="preserve">Срок кредита </t>
  </si>
  <si>
    <t>Ставка по кредиту</t>
  </si>
  <si>
    <t>Ставка по кредиту без учета субсидирования</t>
  </si>
  <si>
    <t>Доля заемных средств</t>
  </si>
  <si>
    <t>Ставка дисконтирования на собственный капитал</t>
  </si>
  <si>
    <t>Доля собственных средств</t>
  </si>
  <si>
    <t>WACC</t>
  </si>
  <si>
    <t>Период</t>
  </si>
  <si>
    <t>Прогноз инфляции</t>
  </si>
  <si>
    <t>Кумулятивная инфляция</t>
  </si>
  <si>
    <t xml:space="preserve">Доход, руб. без НДС </t>
  </si>
  <si>
    <t>Кредит, руб.</t>
  </si>
  <si>
    <t>Основной долг на начало периода</t>
  </si>
  <si>
    <t>Поступление кредита</t>
  </si>
  <si>
    <t>Погашение основного долга</t>
  </si>
  <si>
    <t>Начисление процентов</t>
  </si>
  <si>
    <t>БДР, руб.</t>
  </si>
  <si>
    <t>Доход</t>
  </si>
  <si>
    <t>Операционные расходы</t>
  </si>
  <si>
    <t>Ремонт объекта</t>
  </si>
  <si>
    <t>Налог на имущество (После ввода объекта в эксплуатацию)</t>
  </si>
  <si>
    <t>EBITDA</t>
  </si>
  <si>
    <t>Амортизация</t>
  </si>
  <si>
    <t>EBIT</t>
  </si>
  <si>
    <t>Проценты</t>
  </si>
  <si>
    <t>Прибыль до налогообложения</t>
  </si>
  <si>
    <t>Чистая прибыль</t>
  </si>
  <si>
    <t>Денежный поток на собственный капитал, руб.</t>
  </si>
  <si>
    <t>НДС</t>
  </si>
  <si>
    <t>Изменения в рабочем капитале</t>
  </si>
  <si>
    <t>Инвестиции</t>
  </si>
  <si>
    <t>Изменения финансовых обязательств</t>
  </si>
  <si>
    <t>Чистый денежный поток</t>
  </si>
  <si>
    <t>Накопленный ЧДП</t>
  </si>
  <si>
    <t>Коэффициент дисконтирования</t>
  </si>
  <si>
    <t>PV</t>
  </si>
  <si>
    <t>NPV (без учета продажи)</t>
  </si>
  <si>
    <t>IRR</t>
  </si>
  <si>
    <t>PP</t>
  </si>
  <si>
    <t>DPP</t>
  </si>
  <si>
    <t xml:space="preserve">Диспетчерское наименование трансфорорматор-ной или иной подстанции </t>
  </si>
  <si>
    <t>Раздел 6.2. Графики реализации инвестиционного проекта</t>
  </si>
  <si>
    <t>Наименование показателя и единицы измерения</t>
  </si>
  <si>
    <t>Всего по инвестиционному проекту</t>
  </si>
  <si>
    <t>Остаток</t>
  </si>
  <si>
    <t>Итого за период реализации инвестиционной программы</t>
  </si>
  <si>
    <t>Предложение по корректировке плана</t>
  </si>
  <si>
    <t>Итого за год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</si>
  <si>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</si>
  <si>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</si>
  <si>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</si>
  <si>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</si>
  <si>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</si>
  <si>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</si>
  <si>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</si>
  <si>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</si>
  <si>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</si>
  <si>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</si>
  <si>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</si>
  <si>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</si>
  <si>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</si>
  <si>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</si>
  <si>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</si>
  <si>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</si>
  <si>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</si>
  <si>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</si>
  <si>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</si>
  <si>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</si>
  <si>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</si>
  <si>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-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</si>
  <si>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</si>
  <si>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</si>
  <si>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</si>
  <si>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</si>
  <si>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</si>
  <si>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</si>
  <si>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</si>
  <si>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</si>
  <si>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</si>
  <si>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</si>
  <si>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</si>
  <si>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</si>
  <si>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</si>
  <si>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3.8</t>
  </si>
  <si>
    <t>комплект</t>
  </si>
  <si>
    <t>3.9</t>
  </si>
  <si>
    <t>3.10</t>
  </si>
  <si>
    <t>каналы связи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</si>
  <si>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</si>
  <si>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</si>
  <si>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</si>
  <si>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</si>
  <si>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</si>
  <si>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</si>
  <si>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</si>
  <si>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</si>
  <si>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</si>
  <si>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</si>
  <si>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</si>
  <si>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</si>
  <si>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</si>
  <si>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</si>
  <si>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</si>
  <si>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</si>
  <si>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5.3</t>
  </si>
  <si>
    <t>5.4</t>
  </si>
  <si>
    <t>5.5</t>
  </si>
  <si>
    <t>5.6</t>
  </si>
  <si>
    <t>5.7</t>
  </si>
  <si>
    <t>5.8</t>
  </si>
  <si>
    <t>5.9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</si>
  <si>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</si>
  <si>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</si>
  <si>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</si>
  <si>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</si>
  <si>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</si>
  <si>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</si>
  <si>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</si>
  <si>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</si>
  <si>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7.6</t>
  </si>
  <si>
    <t>7.7</t>
  </si>
  <si>
    <t>7.8</t>
  </si>
  <si>
    <t>Раздел5</t>
  </si>
  <si>
    <t>Затраты на покупку потерь от передачи э/э</t>
  </si>
  <si>
    <t>Затраты на услуги ПАО "ФСК ЕЭС", руб.</t>
  </si>
  <si>
    <t>Факт (предложения по корректировке плана)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</si>
  <si>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</si>
  <si>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</si>
  <si>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</si>
  <si>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</si>
  <si>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 xml:space="preserve"> - по договорам поставки основного оборудования (в разбивке по каждому поставщику и по договорам):</t>
  </si>
  <si>
    <t xml:space="preserve"> 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</si>
  <si>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</si>
  <si>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 xml:space="preserve"> - СМР, %</t>
  </si>
  <si>
    <t xml:space="preserve"> - поставка основного оборудования, %</t>
  </si>
  <si>
    <t xml:space="preserve"> 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</si>
  <si>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</si>
  <si>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</si>
  <si>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</si>
  <si>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</si>
  <si>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</si>
  <si>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</si>
  <si>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</si>
  <si>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</si>
  <si>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</si>
  <si>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</si>
  <si>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</si>
  <si>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</si>
  <si>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 xml:space="preserve"> - строительный персонал</t>
  </si>
  <si>
    <t xml:space="preserve"> - монтажный персонал</t>
  </si>
  <si>
    <t>Основное оборудование</t>
  </si>
  <si>
    <t>График поставки основного оборудования</t>
  </si>
  <si>
    <t xml:space="preserve"> - дата поставки</t>
  </si>
  <si>
    <t xml:space="preserve"> - задержки в поставке</t>
  </si>
  <si>
    <t xml:space="preserve"> 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</si>
  <si>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</si>
  <si>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</si>
  <si>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 xml:space="preserve"> - выявленные нарушения договоров подряда,</t>
  </si>
  <si>
    <t xml:space="preserve"> - рекламации к заводам - изготовителям и поставщикам,</t>
  </si>
  <si>
    <t xml:space="preserve"> - предписания надзорных органов,</t>
  </si>
  <si>
    <t xml:space="preserve"> - дефицит источников финансирования и др.,</t>
  </si>
  <si>
    <t xml:space="preserve"> - другое (расшифровать)</t>
  </si>
  <si>
    <t>НОВЫЙ</t>
  </si>
  <si>
    <t>Краснодарский край</t>
  </si>
  <si>
    <t>Не требуется</t>
  </si>
  <si>
    <t>Не относится</t>
  </si>
  <si>
    <t>ж/б</t>
  </si>
  <si>
    <t>П</t>
  </si>
  <si>
    <t>По состоянию на 01.01.2020 года</t>
  </si>
  <si>
    <t>2020 год</t>
  </si>
  <si>
    <t>2021 год</t>
  </si>
  <si>
    <t>2022 год</t>
  </si>
  <si>
    <t>Укрупненный сметный расчет стоимости</t>
  </si>
  <si>
    <t>Акционерное общество "НГТ-Энергия"</t>
  </si>
  <si>
    <t xml:space="preserve"> Развитие электрической сети/усиление существующей электрической сети, связанное с подключением новых потребителей
</t>
  </si>
  <si>
    <t xml:space="preserve">Реализация данного инвестиционного проекта позволит исполнить обязательства сетевой организации по договору технологического присоединения, а также расширит рынок сбыта электрической энергии, позволит обеспечить качественное электроснабжение </t>
  </si>
  <si>
    <t>Удельные стоимостные показатели реализации инвестиционного проекта</t>
  </si>
  <si>
    <t>на 1 км с НДС</t>
  </si>
  <si>
    <t>проектирование, строительно-монтажные работы</t>
  </si>
  <si>
    <t>1.1.1.3 Технологическое присоединение энергопринимающих устройств потребителей до 15 кВт</t>
  </si>
  <si>
    <t>Апшеронский район</t>
  </si>
  <si>
    <t>не применимо</t>
  </si>
  <si>
    <t>Договор № 114/1320020/0075Д от 18 июня 2020 г.</t>
  </si>
  <si>
    <t>нд</t>
  </si>
  <si>
    <t>действующий</t>
  </si>
  <si>
    <t>РФ, Краснодарский край, Апшеронский район, СХТ «Горный Сад»</t>
  </si>
  <si>
    <t>КТП-6/0,4 кВ "Ха-24-8п" (245п)-25 кВА</t>
  </si>
  <si>
    <t>1) опора №125 ВЛ-6 кВ "Ха-24"
2) опора ВЛ-6 кВ вновь построенная</t>
  </si>
  <si>
    <t>Осуществить строительство ВЛ-6 кВ для электроснабжения объекта КТП-6-0,4 кВ "Ха-24-8п" (245п)/25 кВа объекта "УЗА 186 км МН "Тихорецк-Туапсе-1""</t>
  </si>
  <si>
    <t>Строительство ВЛ-6кВ от УЗА 186 км МН «Тихорецк-Туапсе-1»» до ВЛ-6кВ № Ха-22  необходимо для исполнения обязательств по договору технологического присоединения № 114/1320020/0075Д с АО «Черномортранс-нефть» от 18 июня 2020 г.
В рамках исполнения требований действующего законодательства, а в частности Постановления Правительства РФ от 27.12.2004 № 861 с изменениями, сетевая организация обязана предоставлять  недискриминационный доступ к услугам по передаче электрической энергии и оказывать эти услуги, развивать электросетевой комплекс для удобства технологического присоединения заявителей.</t>
  </si>
  <si>
    <t>11532,50 с НДС</t>
  </si>
  <si>
    <t>70/16</t>
  </si>
  <si>
    <t>Факт 2019 года</t>
  </si>
  <si>
    <t>2023 год</t>
  </si>
  <si>
    <t>2024 год</t>
  </si>
  <si>
    <t>Квартал</t>
  </si>
  <si>
    <t>Краснодарский край, Апшеронский район</t>
  </si>
  <si>
    <t>Технологическое присоединение (новое строительство)</t>
  </si>
  <si>
    <t>Год раскрытия информации: 2021 год</t>
  </si>
  <si>
    <t>L_25</t>
  </si>
  <si>
    <t>ВЛ-6 кВ (протяженностью 4,8 км) на железобетонных опорах типа СВ с применением провода АС-70/16.</t>
  </si>
  <si>
    <t>КВЛ</t>
  </si>
  <si>
    <t>Не ттребуется</t>
  </si>
  <si>
    <t xml:space="preserve"> -</t>
  </si>
  <si>
    <t xml:space="preserve">Показатель увеличения протяженности линий электропередачи в рамках осуществления технологического присоединения к электрическим сетям на уровне напряжения 6 кВ = 5,5 км
</t>
  </si>
  <si>
    <t xml:space="preserve">Строительство ВЛ-6 кВ от УЗА 186 км МН "Тихорецк-Туапсе-1" до ВЛ-6кВ № Ха-22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</si>
</sst>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"/>
    <numFmt numFmtId="165" formatCode="0.0000000000"/>
    <numFmt numFmtId="166" formatCode="[$-419]mmmm\ yyyy;@"/>
    <numFmt numFmtId="167" formatCode="_(* #,##0_);_(* \(#,##0\);_(* &quot;-&quot;_);_(@_)"/>
    <numFmt numFmtId="168" formatCode="#,##0.0"/>
    <numFmt numFmtId="169" formatCode="0.0%"/>
    <numFmt numFmtId="170" formatCode="_(* #,##0.00_);_(* \(#,##0.00\);_(* &quot;-&quot;_);_(@_)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vertAlign val="superscript"/>
      <sz val="14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4"/>
      <name val="Calibri"/>
      <family val="2"/>
      <scheme val="minor"/>
    </font>
    <font>
      <sz val="12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0"/>
      <name val="Arial"/>
      <family val="2"/>
      <charset val="204"/>
    </font>
    <font>
      <b/>
      <u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9" fillId="0" borderId="0"/>
    <xf numFmtId="0" fontId="10" fillId="0" borderId="0"/>
    <xf numFmtId="0" fontId="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36" fillId="0" borderId="0"/>
    <xf numFmtId="0" fontId="28" fillId="0" borderId="0"/>
    <xf numFmtId="0" fontId="10" fillId="0" borderId="0"/>
    <xf numFmtId="9" fontId="10" fillId="0" borderId="0" applyFont="0" applyFill="0" applyBorder="0" applyAlignment="0" applyProtection="0"/>
    <xf numFmtId="0" fontId="7" fillId="0" borderId="0"/>
    <xf numFmtId="0" fontId="6" fillId="0" borderId="0"/>
    <xf numFmtId="0" fontId="1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1" fillId="0" borderId="0"/>
  </cellStyleXfs>
  <cellXfs count="461">
    <xf numFmtId="0" fontId="0" fillId="0" borderId="0" xfId="0"/>
    <xf numFmtId="0" fontId="10" fillId="0" borderId="0" xfId="1" applyFont="1" applyFill="1" applyAlignment="1">
      <alignment vertical="center" wrapText="1"/>
    </xf>
    <xf numFmtId="0" fontId="11" fillId="0" borderId="0" xfId="2" applyFont="1" applyFill="1" applyAlignment="1">
      <alignment horizontal="right" vertical="center" wrapText="1"/>
    </xf>
    <xf numFmtId="0" fontId="8" fillId="0" borderId="0" xfId="3"/>
    <xf numFmtId="0" fontId="12" fillId="0" borderId="1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left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left" vertical="center" wrapText="1"/>
    </xf>
    <xf numFmtId="0" fontId="20" fillId="0" borderId="0" xfId="1" applyFont="1"/>
    <xf numFmtId="0" fontId="21" fillId="0" borderId="0" xfId="1" applyFont="1"/>
    <xf numFmtId="0" fontId="21" fillId="0" borderId="0" xfId="1" applyFont="1" applyFill="1"/>
    <xf numFmtId="0" fontId="11" fillId="0" borderId="0" xfId="2" applyFont="1" applyFill="1" applyAlignment="1">
      <alignment horizontal="right" vertical="center"/>
    </xf>
    <xf numFmtId="0" fontId="23" fillId="0" borderId="0" xfId="1" applyFont="1" applyFill="1" applyAlignment="1">
      <alignment horizontal="left" vertical="center"/>
    </xf>
    <xf numFmtId="0" fontId="14" fillId="0" borderId="0" xfId="1" applyFont="1" applyAlignment="1">
      <alignment vertical="center"/>
    </xf>
    <xf numFmtId="0" fontId="24" fillId="0" borderId="0" xfId="1" applyFont="1" applyFill="1" applyBorder="1" applyAlignment="1">
      <alignment horizontal="center" vertical="center"/>
    </xf>
    <xf numFmtId="0" fontId="21" fillId="0" borderId="0" xfId="1" applyFont="1" applyBorder="1"/>
    <xf numFmtId="0" fontId="25" fillId="0" borderId="0" xfId="1" applyFont="1" applyAlignment="1">
      <alignment vertical="center"/>
    </xf>
    <xf numFmtId="0" fontId="26" fillId="0" borderId="0" xfId="1" applyFont="1"/>
    <xf numFmtId="0" fontId="16" fillId="0" borderId="0" xfId="1" applyFont="1" applyAlignment="1">
      <alignment vertical="center"/>
    </xf>
    <xf numFmtId="0" fontId="24" fillId="0" borderId="0" xfId="1" applyFont="1" applyAlignment="1">
      <alignment horizontal="center" vertical="center"/>
    </xf>
    <xf numFmtId="0" fontId="15" fillId="0" borderId="0" xfId="1" applyFont="1" applyAlignment="1">
      <alignment vertical="center"/>
    </xf>
    <xf numFmtId="0" fontId="12" fillId="0" borderId="1" xfId="1" applyFont="1" applyBorder="1" applyAlignment="1">
      <alignment horizontal="center" vertical="center" wrapText="1"/>
    </xf>
    <xf numFmtId="0" fontId="27" fillId="0" borderId="1" xfId="2" applyFont="1" applyFill="1" applyBorder="1" applyAlignment="1">
      <alignment horizontal="center" vertical="center" wrapText="1"/>
    </xf>
    <xf numFmtId="0" fontId="24" fillId="0" borderId="0" xfId="1" applyFont="1" applyBorder="1" applyAlignment="1">
      <alignment horizontal="center" vertical="center"/>
    </xf>
    <xf numFmtId="0" fontId="26" fillId="0" borderId="0" xfId="1" applyFont="1" applyBorder="1"/>
    <xf numFmtId="0" fontId="16" fillId="0" borderId="0" xfId="3" applyFont="1" applyAlignment="1">
      <alignment horizontal="center" vertical="center" wrapText="1"/>
    </xf>
    <xf numFmtId="0" fontId="19" fillId="0" borderId="0" xfId="3" applyFont="1" applyAlignment="1">
      <alignment wrapText="1"/>
    </xf>
    <xf numFmtId="0" fontId="8" fillId="0" borderId="0" xfId="3" applyAlignment="1">
      <alignment wrapText="1"/>
    </xf>
    <xf numFmtId="0" fontId="10" fillId="0" borderId="0" xfId="4" applyFont="1" applyAlignment="1">
      <alignment horizontal="left"/>
    </xf>
    <xf numFmtId="0" fontId="11" fillId="0" borderId="0" xfId="2" applyFont="1" applyAlignment="1">
      <alignment horizontal="right" vertical="center"/>
    </xf>
    <xf numFmtId="0" fontId="11" fillId="0" borderId="0" xfId="2" applyFont="1" applyAlignment="1">
      <alignment horizontal="right"/>
    </xf>
    <xf numFmtId="0" fontId="20" fillId="0" borderId="0" xfId="1" applyFont="1" applyFill="1"/>
    <xf numFmtId="0" fontId="11" fillId="0" borderId="0" xfId="2" applyFont="1" applyFill="1" applyAlignment="1">
      <alignment horizontal="right"/>
    </xf>
    <xf numFmtId="0" fontId="10" fillId="0" borderId="0" xfId="4" applyFont="1" applyFill="1" applyAlignment="1">
      <alignment horizontal="left"/>
    </xf>
    <xf numFmtId="0" fontId="13" fillId="0" borderId="1" xfId="4" applyFont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 wrapText="1"/>
    </xf>
    <xf numFmtId="0" fontId="13" fillId="0" borderId="7" xfId="4" applyFont="1" applyFill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top"/>
    </xf>
    <xf numFmtId="0" fontId="23" fillId="0" borderId="0" xfId="1" applyFont="1" applyAlignment="1">
      <alignment horizontal="left" vertical="center"/>
    </xf>
    <xf numFmtId="0" fontId="13" fillId="0" borderId="0" xfId="3" applyFont="1" applyFill="1" applyAlignment="1">
      <alignment vertical="center" wrapText="1"/>
    </xf>
    <xf numFmtId="0" fontId="13" fillId="0" borderId="0" xfId="3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vertical="center"/>
    </xf>
    <xf numFmtId="0" fontId="21" fillId="0" borderId="0" xfId="1" applyFont="1" applyFill="1" applyBorder="1"/>
    <xf numFmtId="0" fontId="10" fillId="0" borderId="0" xfId="4" applyFont="1" applyFill="1" applyAlignment="1">
      <alignment horizontal="left" vertical="center"/>
    </xf>
    <xf numFmtId="0" fontId="13" fillId="0" borderId="10" xfId="4" applyFont="1" applyFill="1" applyBorder="1" applyAlignment="1">
      <alignment horizontal="center" vertical="center" wrapText="1"/>
    </xf>
    <xf numFmtId="0" fontId="13" fillId="0" borderId="6" xfId="4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top"/>
    </xf>
    <xf numFmtId="0" fontId="8" fillId="0" borderId="0" xfId="3" applyBorder="1"/>
    <xf numFmtId="0" fontId="10" fillId="0" borderId="0" xfId="4" applyFont="1" applyBorder="1" applyAlignment="1">
      <alignment horizontal="center" vertical="center" wrapText="1"/>
    </xf>
    <xf numFmtId="0" fontId="10" fillId="0" borderId="0" xfId="4" applyNumberFormat="1" applyFont="1" applyFill="1" applyBorder="1" applyAlignment="1">
      <alignment horizontal="center" vertical="center" wrapText="1"/>
    </xf>
    <xf numFmtId="0" fontId="10" fillId="0" borderId="0" xfId="4" applyFont="1" applyFill="1" applyBorder="1" applyAlignment="1">
      <alignment horizontal="center" vertical="center" wrapText="1"/>
    </xf>
    <xf numFmtId="49" fontId="10" fillId="0" borderId="0" xfId="4" applyNumberFormat="1" applyFont="1" applyFill="1" applyBorder="1" applyAlignment="1">
      <alignment horizontal="center" vertical="center" wrapText="1"/>
    </xf>
    <xf numFmtId="0" fontId="8" fillId="0" borderId="0" xfId="3" applyAlignment="1">
      <alignment horizontal="center" vertical="center" wrapText="1"/>
    </xf>
    <xf numFmtId="0" fontId="20" fillId="0" borderId="0" xfId="1" applyFont="1" applyFill="1" applyAlignment="1">
      <alignment wrapText="1"/>
    </xf>
    <xf numFmtId="0" fontId="11" fillId="0" borderId="0" xfId="2" applyFont="1" applyFill="1" applyAlignment="1">
      <alignment vertical="center"/>
    </xf>
    <xf numFmtId="0" fontId="11" fillId="0" borderId="0" xfId="2" applyFont="1" applyFill="1" applyAlignment="1">
      <alignment vertical="center" wrapText="1"/>
    </xf>
    <xf numFmtId="0" fontId="11" fillId="0" borderId="0" xfId="2" applyFont="1" applyFill="1" applyAlignment="1"/>
    <xf numFmtId="0" fontId="11" fillId="0" borderId="0" xfId="2" applyFont="1" applyFill="1" applyAlignment="1">
      <alignment wrapText="1"/>
    </xf>
    <xf numFmtId="0" fontId="12" fillId="0" borderId="13" xfId="1" applyFont="1" applyFill="1" applyBorder="1" applyAlignment="1">
      <alignment horizontal="center" vertical="center" wrapText="1"/>
    </xf>
    <xf numFmtId="49" fontId="12" fillId="0" borderId="14" xfId="1" applyNumberFormat="1" applyFont="1" applyFill="1" applyBorder="1" applyAlignment="1">
      <alignment horizontal="center" vertical="center" wrapText="1"/>
    </xf>
    <xf numFmtId="0" fontId="22" fillId="0" borderId="7" xfId="2" applyFont="1" applyFill="1" applyBorder="1" applyAlignment="1">
      <alignment vertical="center" wrapText="1"/>
    </xf>
    <xf numFmtId="49" fontId="12" fillId="0" borderId="16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 wrapText="1"/>
    </xf>
    <xf numFmtId="49" fontId="12" fillId="0" borderId="18" xfId="1" applyNumberFormat="1" applyFont="1" applyFill="1" applyBorder="1" applyAlignment="1">
      <alignment horizontal="center" vertical="center" wrapText="1"/>
    </xf>
    <xf numFmtId="0" fontId="14" fillId="0" borderId="19" xfId="1" applyFont="1" applyFill="1" applyBorder="1" applyAlignment="1">
      <alignment vertical="center" wrapText="1"/>
    </xf>
    <xf numFmtId="0" fontId="30" fillId="0" borderId="0" xfId="1" applyFont="1" applyFill="1"/>
    <xf numFmtId="0" fontId="22" fillId="0" borderId="0" xfId="3" applyFont="1" applyFill="1" applyAlignment="1">
      <alignment vertical="center" wrapText="1"/>
    </xf>
    <xf numFmtId="0" fontId="22" fillId="0" borderId="0" xfId="3" applyFont="1" applyFill="1" applyAlignment="1">
      <alignment horizontal="center" vertical="center" wrapText="1"/>
    </xf>
    <xf numFmtId="0" fontId="31" fillId="0" borderId="0" xfId="3" applyFont="1" applyFill="1"/>
    <xf numFmtId="0" fontId="30" fillId="0" borderId="0" xfId="1" applyFont="1" applyFill="1" applyBorder="1"/>
    <xf numFmtId="0" fontId="24" fillId="0" borderId="0" xfId="1" applyFont="1"/>
    <xf numFmtId="0" fontId="31" fillId="0" borderId="0" xfId="3" applyFont="1"/>
    <xf numFmtId="0" fontId="11" fillId="0" borderId="0" xfId="4" applyFont="1" applyFill="1" applyAlignment="1">
      <alignment horizontal="left" vertical="center"/>
    </xf>
    <xf numFmtId="0" fontId="32" fillId="0" borderId="1" xfId="5" applyFont="1" applyBorder="1" applyAlignment="1">
      <alignment horizontal="center" vertical="center"/>
    </xf>
    <xf numFmtId="0" fontId="32" fillId="0" borderId="1" xfId="5" applyFont="1" applyFill="1" applyBorder="1" applyAlignment="1">
      <alignment horizontal="center" vertical="center" wrapText="1"/>
    </xf>
    <xf numFmtId="0" fontId="32" fillId="0" borderId="1" xfId="5" applyFont="1" applyFill="1" applyBorder="1" applyAlignment="1">
      <alignment horizontal="center" vertical="center"/>
    </xf>
    <xf numFmtId="0" fontId="32" fillId="0" borderId="4" xfId="5" applyFont="1" applyFill="1" applyBorder="1" applyAlignment="1">
      <alignment horizontal="center" vertical="center" wrapText="1"/>
    </xf>
    <xf numFmtId="0" fontId="32" fillId="0" borderId="6" xfId="5" applyFont="1" applyBorder="1" applyAlignment="1">
      <alignment horizontal="center" vertical="center"/>
    </xf>
    <xf numFmtId="0" fontId="32" fillId="0" borderId="6" xfId="5" applyFont="1" applyFill="1" applyBorder="1" applyAlignment="1">
      <alignment horizontal="center" vertical="center" wrapText="1"/>
    </xf>
    <xf numFmtId="0" fontId="32" fillId="0" borderId="1" xfId="5" applyFont="1" applyBorder="1" applyAlignment="1">
      <alignment horizontal="center" vertical="center" wrapText="1"/>
    </xf>
    <xf numFmtId="0" fontId="34" fillId="0" borderId="0" xfId="3" applyFont="1" applyBorder="1" applyAlignment="1">
      <alignment horizontal="center" vertical="center" wrapText="1"/>
    </xf>
    <xf numFmtId="164" fontId="34" fillId="0" borderId="0" xfId="3" applyNumberFormat="1" applyFont="1" applyBorder="1" applyAlignment="1">
      <alignment horizontal="center" vertical="center" wrapText="1"/>
    </xf>
    <xf numFmtId="2" fontId="34" fillId="0" borderId="0" xfId="3" applyNumberFormat="1" applyFont="1" applyBorder="1" applyAlignment="1">
      <alignment horizontal="center" vertical="center" wrapText="1"/>
    </xf>
    <xf numFmtId="165" fontId="34" fillId="0" borderId="0" xfId="3" applyNumberFormat="1" applyFont="1" applyBorder="1" applyAlignment="1">
      <alignment horizontal="center" vertical="center" wrapText="1"/>
    </xf>
    <xf numFmtId="1" fontId="34" fillId="0" borderId="0" xfId="3" applyNumberFormat="1" applyFont="1" applyBorder="1" applyAlignment="1">
      <alignment horizontal="center" vertical="center" wrapText="1"/>
    </xf>
    <xf numFmtId="0" fontId="8" fillId="0" borderId="0" xfId="3" applyBorder="1" applyAlignment="1">
      <alignment horizontal="center" vertical="center" wrapText="1"/>
    </xf>
    <xf numFmtId="0" fontId="10" fillId="0" borderId="0" xfId="2" applyFont="1" applyFill="1"/>
    <xf numFmtId="0" fontId="10" fillId="0" borderId="0" xfId="2" applyFont="1" applyAlignment="1">
      <alignment horizontal="righ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Border="1" applyAlignment="1"/>
    <xf numFmtId="0" fontId="13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NumberFormat="1" applyFont="1" applyFill="1" applyBorder="1" applyAlignment="1">
      <alignment horizontal="center" vertical="top" wrapText="1"/>
    </xf>
    <xf numFmtId="0" fontId="13" fillId="3" borderId="1" xfId="2" applyNumberFormat="1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left" vertical="center" wrapText="1"/>
    </xf>
    <xf numFmtId="0" fontId="13" fillId="3" borderId="1" xfId="2" applyFont="1" applyFill="1" applyBorder="1" applyAlignment="1">
      <alignment vertical="top" wrapText="1"/>
    </xf>
    <xf numFmtId="0" fontId="10" fillId="3" borderId="1" xfId="2" applyNumberFormat="1" applyFont="1" applyFill="1" applyBorder="1" applyAlignment="1">
      <alignment horizontal="center" vertical="top" wrapText="1"/>
    </xf>
    <xf numFmtId="0" fontId="10" fillId="3" borderId="1" xfId="2" applyNumberFormat="1" applyFont="1" applyFill="1" applyBorder="1" applyAlignment="1">
      <alignment horizontal="left" vertical="top" wrapText="1"/>
    </xf>
    <xf numFmtId="0" fontId="0" fillId="3" borderId="1" xfId="5" applyFont="1" applyFill="1" applyBorder="1" applyAlignment="1">
      <alignment wrapText="1"/>
    </xf>
    <xf numFmtId="0" fontId="13" fillId="0" borderId="1" xfId="2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14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8" fillId="0" borderId="0" xfId="3" applyNumberFormat="1"/>
    <xf numFmtId="14" fontId="8" fillId="0" borderId="0" xfId="3" applyNumberFormat="1"/>
    <xf numFmtId="0" fontId="31" fillId="0" borderId="0" xfId="3" applyFont="1" applyFill="1" applyAlignment="1">
      <alignment horizontal="center"/>
    </xf>
    <xf numFmtId="0" fontId="31" fillId="0" borderId="0" xfId="3" applyNumberFormat="1" applyFont="1" applyFill="1" applyAlignment="1">
      <alignment horizontal="center"/>
    </xf>
    <xf numFmtId="14" fontId="31" fillId="0" borderId="0" xfId="3" applyNumberFormat="1" applyFont="1" applyFill="1" applyAlignment="1">
      <alignment horizontal="center"/>
    </xf>
    <xf numFmtId="0" fontId="8" fillId="0" borderId="0" xfId="3" applyFill="1"/>
    <xf numFmtId="0" fontId="14" fillId="0" borderId="0" xfId="7" applyFont="1" applyFill="1" applyBorder="1" applyAlignment="1">
      <alignment horizontal="center" wrapText="1"/>
    </xf>
    <xf numFmtId="0" fontId="14" fillId="0" borderId="0" xfId="7" applyNumberFormat="1" applyFont="1" applyFill="1" applyBorder="1" applyAlignment="1">
      <alignment horizontal="center" wrapText="1"/>
    </xf>
    <xf numFmtId="14" fontId="14" fillId="0" borderId="0" xfId="7" applyNumberFormat="1" applyFont="1" applyFill="1" applyBorder="1" applyAlignment="1">
      <alignment horizontal="center" wrapText="1"/>
    </xf>
    <xf numFmtId="0" fontId="14" fillId="0" borderId="1" xfId="7" applyFont="1" applyFill="1" applyBorder="1" applyAlignment="1">
      <alignment horizontal="center" vertical="center" wrapText="1"/>
    </xf>
    <xf numFmtId="14" fontId="14" fillId="0" borderId="1" xfId="7" applyNumberFormat="1" applyFont="1" applyFill="1" applyBorder="1" applyAlignment="1">
      <alignment horizontal="center" vertical="center" wrapText="1"/>
    </xf>
    <xf numFmtId="0" fontId="14" fillId="0" borderId="1" xfId="7" applyFont="1" applyBorder="1" applyAlignment="1">
      <alignment horizontal="center" vertical="center" wrapText="1"/>
    </xf>
    <xf numFmtId="0" fontId="14" fillId="0" borderId="1" xfId="7" applyNumberFormat="1" applyFont="1" applyBorder="1" applyAlignment="1">
      <alignment horizontal="center" vertical="center" wrapText="1"/>
    </xf>
    <xf numFmtId="0" fontId="31" fillId="0" borderId="0" xfId="3" applyFont="1" applyFill="1" applyBorder="1" applyAlignment="1">
      <alignment horizontal="center" vertical="center" wrapText="1"/>
    </xf>
    <xf numFmtId="166" fontId="31" fillId="0" borderId="0" xfId="3" applyNumberFormat="1" applyFont="1" applyFill="1" applyBorder="1" applyAlignment="1">
      <alignment horizontal="center" vertical="center" wrapText="1"/>
    </xf>
    <xf numFmtId="2" fontId="31" fillId="0" borderId="0" xfId="3" applyNumberFormat="1" applyFont="1" applyFill="1" applyBorder="1" applyAlignment="1">
      <alignment horizontal="center" vertical="center" wrapText="1"/>
    </xf>
    <xf numFmtId="0" fontId="31" fillId="0" borderId="0" xfId="3" applyNumberFormat="1" applyFont="1" applyFill="1" applyBorder="1" applyAlignment="1">
      <alignment horizontal="center" vertical="center" wrapText="1"/>
    </xf>
    <xf numFmtId="165" fontId="31" fillId="0" borderId="0" xfId="3" applyNumberFormat="1" applyFont="1" applyFill="1" applyBorder="1" applyAlignment="1">
      <alignment horizontal="center" vertical="center" wrapText="1"/>
    </xf>
    <xf numFmtId="1" fontId="31" fillId="0" borderId="0" xfId="3" applyNumberFormat="1" applyFont="1" applyFill="1" applyBorder="1" applyAlignment="1">
      <alignment horizontal="center" vertical="center" wrapText="1"/>
    </xf>
    <xf numFmtId="0" fontId="37" fillId="0" borderId="0" xfId="3" applyNumberFormat="1" applyFont="1" applyFill="1" applyBorder="1" applyAlignment="1">
      <alignment horizontal="center" vertical="center" wrapText="1"/>
    </xf>
    <xf numFmtId="14" fontId="31" fillId="0" borderId="0" xfId="3" applyNumberFormat="1" applyFont="1" applyFill="1" applyBorder="1" applyAlignment="1">
      <alignment horizontal="center" vertical="center" wrapText="1"/>
    </xf>
    <xf numFmtId="0" fontId="31" fillId="0" borderId="0" xfId="3" applyFont="1" applyFill="1" applyBorder="1"/>
    <xf numFmtId="0" fontId="22" fillId="0" borderId="0" xfId="2" applyFont="1" applyFill="1" applyAlignment="1">
      <alignment horizontal="center" vertical="center" wrapText="1"/>
    </xf>
    <xf numFmtId="0" fontId="14" fillId="0" borderId="0" xfId="1" applyFont="1" applyFill="1" applyAlignment="1">
      <alignment vertical="center" wrapText="1"/>
    </xf>
    <xf numFmtId="0" fontId="24" fillId="0" borderId="0" xfId="1" applyFont="1" applyFill="1" applyBorder="1" applyAlignment="1">
      <alignment vertical="center" wrapText="1"/>
    </xf>
    <xf numFmtId="0" fontId="22" fillId="0" borderId="1" xfId="2" applyFont="1" applyFill="1" applyBorder="1" applyAlignment="1">
      <alignment horizontal="left" vertical="center" wrapText="1"/>
    </xf>
    <xf numFmtId="4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horizontal="left" vertical="center" wrapText="1"/>
    </xf>
    <xf numFmtId="4" fontId="31" fillId="0" borderId="0" xfId="3" applyNumberFormat="1" applyFont="1" applyFill="1" applyBorder="1" applyAlignment="1">
      <alignment horizontal="center" vertical="center" wrapText="1"/>
    </xf>
    <xf numFmtId="4" fontId="8" fillId="0" borderId="0" xfId="3" applyNumberFormat="1"/>
    <xf numFmtId="4" fontId="11" fillId="0" borderId="0" xfId="9" applyNumberFormat="1" applyFont="1" applyFill="1" applyBorder="1" applyAlignment="1" applyProtection="1">
      <alignment horizontal="center" vertical="center" wrapText="1"/>
      <protection locked="0"/>
    </xf>
    <xf numFmtId="10" fontId="41" fillId="0" borderId="1" xfId="11" applyNumberFormat="1" applyFont="1" applyFill="1" applyBorder="1" applyAlignment="1">
      <alignment horizontal="center" vertical="center"/>
    </xf>
    <xf numFmtId="0" fontId="10" fillId="0" borderId="0" xfId="2" applyFont="1" applyFill="1" applyAlignment="1">
      <alignment vertical="center" wrapText="1"/>
    </xf>
    <xf numFmtId="0" fontId="43" fillId="0" borderId="0" xfId="2" applyFont="1" applyFill="1" applyAlignment="1">
      <alignment vertical="center" wrapText="1"/>
    </xf>
    <xf numFmtId="0" fontId="22" fillId="0" borderId="2" xfId="2" applyFont="1" applyFill="1" applyBorder="1" applyAlignment="1">
      <alignment horizontal="center" vertical="center" wrapText="1"/>
    </xf>
    <xf numFmtId="49" fontId="13" fillId="2" borderId="1" xfId="2" applyNumberFormat="1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left" vertical="center" wrapText="1"/>
    </xf>
    <xf numFmtId="2" fontId="13" fillId="2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2" fontId="10" fillId="0" borderId="1" xfId="2" applyNumberFormat="1" applyFont="1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left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left" vertical="center" wrapText="1"/>
    </xf>
    <xf numFmtId="4" fontId="13" fillId="2" borderId="1" xfId="2" applyNumberFormat="1" applyFont="1" applyFill="1" applyBorder="1" applyAlignment="1">
      <alignment horizontal="center" vertical="center" wrapText="1"/>
    </xf>
    <xf numFmtId="0" fontId="13" fillId="2" borderId="1" xfId="8" applyFont="1" applyFill="1" applyBorder="1" applyAlignment="1">
      <alignment horizontal="left" vertical="center" wrapText="1"/>
    </xf>
    <xf numFmtId="0" fontId="10" fillId="0" borderId="7" xfId="8" applyFont="1" applyFill="1" applyBorder="1" applyAlignment="1">
      <alignment horizontal="left" vertical="center" wrapText="1"/>
    </xf>
    <xf numFmtId="0" fontId="24" fillId="0" borderId="0" xfId="1" applyFont="1" applyFill="1" applyBorder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45" fillId="0" borderId="0" xfId="2" applyFont="1" applyFill="1" applyAlignment="1">
      <alignment horizontal="center" vertical="center" wrapText="1"/>
    </xf>
    <xf numFmtId="0" fontId="45" fillId="0" borderId="0" xfId="2" applyFont="1" applyFill="1" applyAlignment="1">
      <alignment vertical="center" wrapText="1"/>
    </xf>
    <xf numFmtId="0" fontId="46" fillId="0" borderId="0" xfId="1" applyFont="1"/>
    <xf numFmtId="0" fontId="10" fillId="0" borderId="0" xfId="10" applyFont="1" applyFill="1" applyAlignment="1">
      <alignment vertical="center"/>
    </xf>
    <xf numFmtId="0" fontId="9" fillId="0" borderId="0" xfId="1"/>
    <xf numFmtId="0" fontId="13" fillId="0" borderId="0" xfId="18" applyFont="1" applyFill="1" applyAlignment="1">
      <alignment horizontal="center" vertical="center"/>
    </xf>
    <xf numFmtId="0" fontId="13" fillId="0" borderId="0" xfId="18" applyFont="1" applyFill="1" applyAlignment="1">
      <alignment vertical="center"/>
    </xf>
    <xf numFmtId="0" fontId="1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25" fillId="0" borderId="0" xfId="1" applyFont="1" applyAlignment="1">
      <alignment horizontal="center"/>
    </xf>
    <xf numFmtId="0" fontId="39" fillId="0" borderId="0" xfId="10" applyFont="1" applyFill="1" applyAlignment="1">
      <alignment vertical="center"/>
    </xf>
    <xf numFmtId="0" fontId="48" fillId="0" borderId="0" xfId="10" applyFont="1" applyFill="1" applyAlignment="1">
      <alignment vertical="center"/>
    </xf>
    <xf numFmtId="3" fontId="10" fillId="0" borderId="0" xfId="10" applyNumberFormat="1" applyFont="1" applyFill="1" applyAlignment="1">
      <alignment vertical="center"/>
    </xf>
    <xf numFmtId="9" fontId="10" fillId="0" borderId="0" xfId="11" applyFont="1" applyFill="1" applyAlignment="1">
      <alignment vertical="center"/>
    </xf>
    <xf numFmtId="0" fontId="49" fillId="0" borderId="0" xfId="10" applyFont="1" applyFill="1" applyAlignment="1">
      <alignment vertical="center"/>
    </xf>
    <xf numFmtId="0" fontId="39" fillId="0" borderId="0" xfId="10" applyFont="1" applyFill="1" applyAlignment="1">
      <alignment horizontal="center" vertical="center"/>
    </xf>
    <xf numFmtId="3" fontId="40" fillId="0" borderId="0" xfId="10" applyNumberFormat="1" applyFont="1" applyFill="1" applyAlignment="1">
      <alignment horizontal="left" vertical="center"/>
    </xf>
    <xf numFmtId="167" fontId="41" fillId="0" borderId="0" xfId="10" applyNumberFormat="1" applyFont="1" applyFill="1" applyAlignment="1">
      <alignment vertical="center"/>
    </xf>
    <xf numFmtId="0" fontId="41" fillId="0" borderId="0" xfId="10" applyFont="1" applyFill="1" applyAlignment="1">
      <alignment vertical="center"/>
    </xf>
    <xf numFmtId="0" fontId="49" fillId="0" borderId="0" xfId="2" applyFont="1" applyFill="1" applyAlignment="1">
      <alignment horizontal="right" vertical="center"/>
    </xf>
    <xf numFmtId="0" fontId="10" fillId="0" borderId="22" xfId="10" applyFont="1" applyFill="1" applyBorder="1" applyAlignment="1">
      <alignment vertical="center"/>
    </xf>
    <xf numFmtId="3" fontId="18" fillId="0" borderId="23" xfId="10" applyNumberFormat="1" applyFont="1" applyFill="1" applyBorder="1" applyAlignment="1">
      <alignment vertical="center"/>
    </xf>
    <xf numFmtId="0" fontId="10" fillId="0" borderId="24" xfId="10" applyFont="1" applyFill="1" applyBorder="1" applyAlignment="1">
      <alignment vertical="center"/>
    </xf>
    <xf numFmtId="3" fontId="18" fillId="0" borderId="25" xfId="10" applyNumberFormat="1" applyFont="1" applyFill="1" applyBorder="1" applyAlignment="1">
      <alignment vertical="center"/>
    </xf>
    <xf numFmtId="0" fontId="10" fillId="0" borderId="1" xfId="10" applyFont="1" applyFill="1" applyBorder="1" applyAlignment="1">
      <alignment vertical="center"/>
    </xf>
    <xf numFmtId="4" fontId="41" fillId="0" borderId="1" xfId="10" applyNumberFormat="1" applyFont="1" applyFill="1" applyBorder="1" applyAlignment="1">
      <alignment horizontal="center" vertical="center"/>
    </xf>
    <xf numFmtId="0" fontId="10" fillId="0" borderId="36" xfId="10" applyFont="1" applyFill="1" applyBorder="1" applyAlignment="1">
      <alignment vertical="center"/>
    </xf>
    <xf numFmtId="0" fontId="10" fillId="0" borderId="26" xfId="10" applyFont="1" applyFill="1" applyBorder="1" applyAlignment="1">
      <alignment vertical="center"/>
    </xf>
    <xf numFmtId="3" fontId="18" fillId="0" borderId="27" xfId="10" applyNumberFormat="1" applyFont="1" applyFill="1" applyBorder="1" applyAlignment="1">
      <alignment vertical="center"/>
    </xf>
    <xf numFmtId="4" fontId="41" fillId="0" borderId="0" xfId="10" applyNumberFormat="1" applyFont="1" applyFill="1" applyBorder="1" applyAlignment="1">
      <alignment horizontal="center" vertical="center"/>
    </xf>
    <xf numFmtId="4" fontId="49" fillId="0" borderId="0" xfId="10" applyNumberFormat="1" applyFont="1" applyFill="1" applyBorder="1" applyAlignment="1">
      <alignment horizontal="right" vertical="center"/>
    </xf>
    <xf numFmtId="3" fontId="41" fillId="0" borderId="1" xfId="10" applyNumberFormat="1" applyFont="1" applyFill="1" applyBorder="1" applyAlignment="1">
      <alignment horizontal="center" vertical="center"/>
    </xf>
    <xf numFmtId="3" fontId="41" fillId="0" borderId="0" xfId="10" applyNumberFormat="1" applyFont="1" applyFill="1" applyBorder="1" applyAlignment="1">
      <alignment horizontal="center" vertical="center"/>
    </xf>
    <xf numFmtId="0" fontId="10" fillId="0" borderId="0" xfId="10" applyFont="1" applyFill="1" applyBorder="1" applyAlignment="1">
      <alignment vertical="center"/>
    </xf>
    <xf numFmtId="0" fontId="41" fillId="0" borderId="1" xfId="10" applyFont="1" applyFill="1" applyBorder="1" applyAlignment="1">
      <alignment horizontal="center" vertical="center"/>
    </xf>
    <xf numFmtId="0" fontId="41" fillId="0" borderId="0" xfId="10" applyFont="1" applyFill="1" applyBorder="1" applyAlignment="1">
      <alignment horizontal="center" vertical="center"/>
    </xf>
    <xf numFmtId="0" fontId="10" fillId="0" borderId="28" xfId="10" applyFont="1" applyFill="1" applyBorder="1" applyAlignment="1">
      <alignment vertical="center"/>
    </xf>
    <xf numFmtId="3" fontId="18" fillId="0" borderId="29" xfId="10" applyNumberFormat="1" applyFont="1" applyFill="1" applyBorder="1" applyAlignment="1">
      <alignment vertical="center"/>
    </xf>
    <xf numFmtId="10" fontId="18" fillId="0" borderId="27" xfId="10" applyNumberFormat="1" applyFont="1" applyFill="1" applyBorder="1" applyAlignment="1">
      <alignment vertical="center"/>
    </xf>
    <xf numFmtId="9" fontId="18" fillId="0" borderId="29" xfId="10" applyNumberFormat="1" applyFont="1" applyFill="1" applyBorder="1" applyAlignment="1">
      <alignment vertical="center"/>
    </xf>
    <xf numFmtId="0" fontId="10" fillId="0" borderId="30" xfId="10" applyFont="1" applyFill="1" applyBorder="1" applyAlignment="1">
      <alignment vertical="center"/>
    </xf>
    <xf numFmtId="3" fontId="18" fillId="0" borderId="22" xfId="10" applyNumberFormat="1" applyFont="1" applyFill="1" applyBorder="1" applyAlignment="1">
      <alignment vertical="center"/>
    </xf>
    <xf numFmtId="0" fontId="10" fillId="0" borderId="31" xfId="10" applyFont="1" applyFill="1" applyBorder="1" applyAlignment="1">
      <alignment vertical="center"/>
    </xf>
    <xf numFmtId="10" fontId="18" fillId="0" borderId="32" xfId="10" applyNumberFormat="1" applyFont="1" applyFill="1" applyBorder="1" applyAlignment="1">
      <alignment vertical="center"/>
    </xf>
    <xf numFmtId="10" fontId="18" fillId="0" borderId="24" xfId="10" applyNumberFormat="1" applyFont="1" applyFill="1" applyBorder="1" applyAlignment="1">
      <alignment vertical="center"/>
    </xf>
    <xf numFmtId="0" fontId="10" fillId="0" borderId="33" xfId="10" applyFont="1" applyFill="1" applyBorder="1" applyAlignment="1">
      <alignment vertical="center"/>
    </xf>
    <xf numFmtId="10" fontId="18" fillId="0" borderId="28" xfId="10" applyNumberFormat="1" applyFont="1" applyFill="1" applyBorder="1" applyAlignment="1">
      <alignment vertical="center"/>
    </xf>
    <xf numFmtId="0" fontId="10" fillId="0" borderId="34" xfId="10" applyFont="1" applyFill="1" applyBorder="1" applyAlignment="1">
      <alignment horizontal="left" vertical="center"/>
    </xf>
    <xf numFmtId="1" fontId="10" fillId="0" borderId="35" xfId="10" applyNumberFormat="1" applyFont="1" applyFill="1" applyBorder="1" applyAlignment="1">
      <alignment horizontal="center" vertical="center"/>
    </xf>
    <xf numFmtId="0" fontId="10" fillId="0" borderId="16" xfId="10" applyFont="1" applyFill="1" applyBorder="1" applyAlignment="1">
      <alignment vertical="center"/>
    </xf>
    <xf numFmtId="10" fontId="18" fillId="0" borderId="1" xfId="10" applyNumberFormat="1" applyFont="1" applyFill="1" applyBorder="1" applyAlignment="1">
      <alignment vertical="center"/>
    </xf>
    <xf numFmtId="0" fontId="50" fillId="4" borderId="0" xfId="1" applyFont="1" applyFill="1"/>
    <xf numFmtId="0" fontId="50" fillId="0" borderId="0" xfId="1" applyFont="1"/>
    <xf numFmtId="0" fontId="10" fillId="0" borderId="18" xfId="10" applyFont="1" applyFill="1" applyBorder="1" applyAlignment="1">
      <alignment vertical="center"/>
    </xf>
    <xf numFmtId="4" fontId="18" fillId="0" borderId="19" xfId="10" applyNumberFormat="1" applyFont="1" applyFill="1" applyBorder="1" applyAlignment="1">
      <alignment vertical="center"/>
    </xf>
    <xf numFmtId="0" fontId="9" fillId="0" borderId="0" xfId="1" applyFill="1"/>
    <xf numFmtId="0" fontId="39" fillId="0" borderId="34" xfId="10" applyFont="1" applyFill="1" applyBorder="1" applyAlignment="1">
      <alignment vertical="center"/>
    </xf>
    <xf numFmtId="3" fontId="18" fillId="0" borderId="1" xfId="10" applyNumberFormat="1" applyFont="1" applyFill="1" applyBorder="1" applyAlignment="1">
      <alignment vertical="center"/>
    </xf>
    <xf numFmtId="3" fontId="18" fillId="0" borderId="19" xfId="10" applyNumberFormat="1" applyFont="1" applyFill="1" applyBorder="1" applyAlignment="1">
      <alignment vertical="center"/>
    </xf>
    <xf numFmtId="3" fontId="10" fillId="0" borderId="0" xfId="10" applyNumberFormat="1" applyFont="1" applyFill="1" applyBorder="1" applyAlignment="1">
      <alignment vertical="center"/>
    </xf>
    <xf numFmtId="0" fontId="39" fillId="0" borderId="16" xfId="10" applyFont="1" applyFill="1" applyBorder="1" applyAlignment="1">
      <alignment vertical="center"/>
    </xf>
    <xf numFmtId="167" fontId="39" fillId="0" borderId="1" xfId="10" applyNumberFormat="1" applyFont="1" applyFill="1" applyBorder="1" applyAlignment="1">
      <alignment vertical="center"/>
    </xf>
    <xf numFmtId="167" fontId="18" fillId="0" borderId="1" xfId="10" applyNumberFormat="1" applyFont="1" applyFill="1" applyBorder="1" applyAlignment="1">
      <alignment vertical="center"/>
    </xf>
    <xf numFmtId="0" fontId="10" fillId="0" borderId="16" xfId="10" applyFont="1" applyFill="1" applyBorder="1" applyAlignment="1">
      <alignment horizontal="left" vertical="center" indent="1"/>
    </xf>
    <xf numFmtId="0" fontId="39" fillId="0" borderId="16" xfId="10" applyFont="1" applyFill="1" applyBorder="1" applyAlignment="1">
      <alignment horizontal="left" vertical="center"/>
    </xf>
    <xf numFmtId="0" fontId="10" fillId="0" borderId="16" xfId="10" applyFont="1" applyFill="1" applyBorder="1" applyAlignment="1">
      <alignment horizontal="left" vertical="center"/>
    </xf>
    <xf numFmtId="0" fontId="50" fillId="0" borderId="0" xfId="1" applyFont="1" applyFill="1"/>
    <xf numFmtId="0" fontId="39" fillId="0" borderId="18" xfId="10" applyFont="1" applyFill="1" applyBorder="1" applyAlignment="1">
      <alignment horizontal="left" vertical="center"/>
    </xf>
    <xf numFmtId="167" fontId="39" fillId="0" borderId="19" xfId="10" applyNumberFormat="1" applyFont="1" applyFill="1" applyBorder="1" applyAlignment="1">
      <alignment vertical="center"/>
    </xf>
    <xf numFmtId="0" fontId="38" fillId="0" borderId="0" xfId="10" applyFont="1" applyFill="1" applyBorder="1" applyAlignment="1">
      <alignment vertical="center"/>
    </xf>
    <xf numFmtId="168" fontId="42" fillId="0" borderId="0" xfId="10" applyNumberFormat="1" applyFont="1" applyFill="1" applyBorder="1" applyAlignment="1">
      <alignment horizontal="center" vertical="center"/>
    </xf>
    <xf numFmtId="3" fontId="42" fillId="0" borderId="0" xfId="10" applyNumberFormat="1" applyFont="1" applyFill="1" applyBorder="1" applyAlignment="1">
      <alignment horizontal="center" vertical="center"/>
    </xf>
    <xf numFmtId="168" fontId="18" fillId="0" borderId="1" xfId="10" applyNumberFormat="1" applyFont="1" applyFill="1" applyBorder="1" applyAlignment="1">
      <alignment horizontal="center" vertical="center"/>
    </xf>
    <xf numFmtId="169" fontId="39" fillId="0" borderId="1" xfId="10" applyNumberFormat="1" applyFont="1" applyFill="1" applyBorder="1" applyAlignment="1">
      <alignment vertical="center"/>
    </xf>
    <xf numFmtId="170" fontId="39" fillId="0" borderId="1" xfId="10" applyNumberFormat="1" applyFont="1" applyFill="1" applyBorder="1" applyAlignment="1">
      <alignment vertical="center"/>
    </xf>
    <xf numFmtId="0" fontId="39" fillId="0" borderId="18" xfId="10" applyFont="1" applyFill="1" applyBorder="1" applyAlignment="1">
      <alignment vertical="center"/>
    </xf>
    <xf numFmtId="170" fontId="39" fillId="0" borderId="19" xfId="10" applyNumberFormat="1" applyFont="1" applyFill="1" applyBorder="1" applyAlignment="1">
      <alignment vertical="center"/>
    </xf>
    <xf numFmtId="167" fontId="10" fillId="0" borderId="0" xfId="10" applyNumberFormat="1" applyFont="1" applyFill="1" applyAlignment="1">
      <alignment vertical="center"/>
    </xf>
    <xf numFmtId="0" fontId="18" fillId="0" borderId="0" xfId="10" applyFont="1" applyFill="1" applyBorder="1" applyAlignment="1">
      <alignment vertical="center" wrapText="1"/>
    </xf>
    <xf numFmtId="3" fontId="42" fillId="0" borderId="0" xfId="10" applyNumberFormat="1" applyFont="1" applyFill="1" applyBorder="1" applyAlignment="1">
      <alignment vertical="center" wrapText="1"/>
    </xf>
    <xf numFmtId="3" fontId="18" fillId="0" borderId="0" xfId="10" applyNumberFormat="1" applyFont="1" applyFill="1" applyBorder="1" applyAlignment="1">
      <alignment vertical="center" wrapText="1"/>
    </xf>
    <xf numFmtId="167" fontId="18" fillId="0" borderId="0" xfId="10" applyNumberFormat="1" applyFont="1" applyFill="1" applyBorder="1" applyAlignment="1">
      <alignment horizontal="left" vertical="center" wrapText="1"/>
    </xf>
    <xf numFmtId="0" fontId="18" fillId="0" borderId="0" xfId="10" applyFont="1" applyFill="1" applyBorder="1" applyAlignment="1">
      <alignment horizontal="left" vertical="center" wrapText="1"/>
    </xf>
    <xf numFmtId="170" fontId="10" fillId="0" borderId="0" xfId="10" applyNumberFormat="1" applyFont="1" applyFill="1" applyAlignment="1">
      <alignment vertical="center"/>
    </xf>
    <xf numFmtId="0" fontId="38" fillId="0" borderId="0" xfId="2" applyFont="1" applyBorder="1" applyAlignment="1"/>
    <xf numFmtId="0" fontId="13" fillId="0" borderId="6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22" fillId="0" borderId="0" xfId="2" applyFont="1" applyFill="1" applyAlignment="1">
      <alignment horizontal="center" vertical="center" wrapText="1"/>
    </xf>
    <xf numFmtId="0" fontId="13" fillId="0" borderId="1" xfId="2" applyNumberFormat="1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center" vertical="center" wrapText="1"/>
    </xf>
    <xf numFmtId="0" fontId="43" fillId="0" borderId="0" xfId="2" applyFont="1" applyBorder="1" applyAlignment="1"/>
    <xf numFmtId="0" fontId="10" fillId="0" borderId="0" xfId="4" applyNumberFormat="1" applyFont="1" applyAlignment="1">
      <alignment horizontal="left"/>
    </xf>
    <xf numFmtId="0" fontId="21" fillId="0" borderId="0" xfId="1" applyNumberFormat="1" applyFont="1" applyFill="1"/>
    <xf numFmtId="0" fontId="13" fillId="0" borderId="0" xfId="3" applyNumberFormat="1" applyFont="1" applyFill="1" applyAlignment="1">
      <alignment horizontal="center" vertical="center" wrapText="1"/>
    </xf>
    <xf numFmtId="0" fontId="14" fillId="0" borderId="0" xfId="1" applyNumberFormat="1" applyFont="1" applyFill="1" applyAlignment="1">
      <alignment horizontal="center" vertical="center"/>
    </xf>
    <xf numFmtId="0" fontId="24" fillId="0" borderId="0" xfId="1" applyNumberFormat="1" applyFont="1" applyFill="1" applyBorder="1" applyAlignment="1">
      <alignment horizontal="center" vertical="center"/>
    </xf>
    <xf numFmtId="0" fontId="15" fillId="0" borderId="0" xfId="1" applyNumberFormat="1" applyFont="1" applyAlignment="1">
      <alignment vertical="center"/>
    </xf>
    <xf numFmtId="0" fontId="10" fillId="0" borderId="0" xfId="4" applyNumberFormat="1" applyFont="1" applyFill="1" applyAlignment="1">
      <alignment horizontal="left" vertical="center"/>
    </xf>
    <xf numFmtId="0" fontId="13" fillId="0" borderId="10" xfId="4" applyNumberFormat="1" applyFont="1" applyFill="1" applyBorder="1" applyAlignment="1">
      <alignment horizontal="center" vertical="center" wrapText="1"/>
    </xf>
    <xf numFmtId="0" fontId="10" fillId="0" borderId="1" xfId="4" applyNumberFormat="1" applyFont="1" applyFill="1" applyBorder="1" applyAlignment="1">
      <alignment horizontal="center" vertical="top"/>
    </xf>
    <xf numFmtId="0" fontId="10" fillId="0" borderId="0" xfId="4" applyNumberFormat="1" applyFont="1" applyBorder="1" applyAlignment="1">
      <alignment horizontal="center" vertical="center" wrapText="1"/>
    </xf>
    <xf numFmtId="0" fontId="8" fillId="0" borderId="0" xfId="3" applyNumberFormat="1" applyAlignment="1">
      <alignment horizontal="center" vertical="center" wrapText="1"/>
    </xf>
    <xf numFmtId="0" fontId="21" fillId="0" borderId="0" xfId="1" applyNumberFormat="1" applyFont="1"/>
    <xf numFmtId="0" fontId="10" fillId="0" borderId="0" xfId="4" applyNumberFormat="1" applyFont="1" applyFill="1" applyAlignment="1">
      <alignment horizontal="left"/>
    </xf>
    <xf numFmtId="0" fontId="13" fillId="0" borderId="1" xfId="4" applyNumberFormat="1" applyFont="1" applyFill="1" applyBorder="1" applyAlignment="1">
      <alignment horizontal="center" vertical="center" wrapText="1"/>
    </xf>
    <xf numFmtId="0" fontId="10" fillId="0" borderId="1" xfId="4" applyNumberFormat="1" applyFont="1" applyBorder="1" applyAlignment="1">
      <alignment horizontal="center" vertical="top"/>
    </xf>
    <xf numFmtId="0" fontId="16" fillId="0" borderId="0" xfId="3" applyNumberFormat="1" applyFont="1" applyAlignment="1">
      <alignment horizontal="center" vertical="center" wrapText="1"/>
    </xf>
    <xf numFmtId="49" fontId="12" fillId="0" borderId="16" xfId="1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22" fillId="0" borderId="6" xfId="2" applyFont="1" applyFill="1" applyBorder="1" applyAlignment="1">
      <alignment horizontal="left" vertical="center" wrapText="1"/>
    </xf>
    <xf numFmtId="0" fontId="10" fillId="0" borderId="1" xfId="4" applyFont="1" applyBorder="1" applyAlignment="1">
      <alignment horizontal="center" vertical="center" wrapText="1"/>
    </xf>
    <xf numFmtId="0" fontId="10" fillId="0" borderId="1" xfId="4" applyNumberFormat="1" applyFont="1" applyFill="1" applyBorder="1" applyAlignment="1">
      <alignment horizontal="center" vertical="center" wrapText="1"/>
    </xf>
    <xf numFmtId="0" fontId="10" fillId="0" borderId="1" xfId="4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0" fontId="10" fillId="0" borderId="1" xfId="4" applyNumberFormat="1" applyFont="1" applyBorder="1" applyAlignment="1">
      <alignment horizontal="center" vertical="center" wrapText="1"/>
    </xf>
    <xf numFmtId="0" fontId="31" fillId="0" borderId="1" xfId="3" applyFont="1" applyFill="1" applyBorder="1" applyAlignment="1">
      <alignment horizontal="center" vertical="center" wrapText="1"/>
    </xf>
    <xf numFmtId="166" fontId="31" fillId="0" borderId="1" xfId="3" applyNumberFormat="1" applyFont="1" applyFill="1" applyBorder="1" applyAlignment="1">
      <alignment horizontal="center" vertical="center" wrapText="1"/>
    </xf>
    <xf numFmtId="2" fontId="31" fillId="0" borderId="1" xfId="3" applyNumberFormat="1" applyFont="1" applyFill="1" applyBorder="1" applyAlignment="1">
      <alignment horizontal="center" vertical="center" wrapText="1"/>
    </xf>
    <xf numFmtId="0" fontId="31" fillId="0" borderId="1" xfId="3" applyNumberFormat="1" applyFont="1" applyFill="1" applyBorder="1" applyAlignment="1">
      <alignment horizontal="center" vertical="center" wrapText="1"/>
    </xf>
    <xf numFmtId="4" fontId="31" fillId="0" borderId="1" xfId="3" applyNumberFormat="1" applyFont="1" applyFill="1" applyBorder="1" applyAlignment="1">
      <alignment horizontal="center" vertical="center" wrapText="1"/>
    </xf>
    <xf numFmtId="165" fontId="31" fillId="0" borderId="1" xfId="3" applyNumberFormat="1" applyFont="1" applyFill="1" applyBorder="1" applyAlignment="1">
      <alignment horizontal="center" vertical="center" wrapText="1"/>
    </xf>
    <xf numFmtId="1" fontId="31" fillId="0" borderId="1" xfId="3" applyNumberFormat="1" applyFont="1" applyFill="1" applyBorder="1" applyAlignment="1">
      <alignment horizontal="center" vertical="center" wrapText="1"/>
    </xf>
    <xf numFmtId="0" fontId="37" fillId="0" borderId="1" xfId="3" applyNumberFormat="1" applyFont="1" applyFill="1" applyBorder="1" applyAlignment="1">
      <alignment horizontal="center" vertical="center" wrapText="1"/>
    </xf>
    <xf numFmtId="4" fontId="11" fillId="0" borderId="1" xfId="9" applyNumberFormat="1" applyFont="1" applyFill="1" applyBorder="1" applyAlignment="1" applyProtection="1">
      <alignment horizontal="center" vertical="center" wrapText="1"/>
      <protection locked="0"/>
    </xf>
    <xf numFmtId="14" fontId="31" fillId="0" borderId="1" xfId="3" applyNumberFormat="1" applyFont="1" applyFill="1" applyBorder="1" applyAlignment="1">
      <alignment horizontal="center" vertical="center" wrapText="1"/>
    </xf>
    <xf numFmtId="0" fontId="2" fillId="0" borderId="0" xfId="3" applyFont="1"/>
    <xf numFmtId="0" fontId="16" fillId="0" borderId="1" xfId="3" applyFont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top" wrapText="1"/>
    </xf>
    <xf numFmtId="14" fontId="10" fillId="0" borderId="1" xfId="2" applyNumberFormat="1" applyFont="1" applyFill="1" applyBorder="1" applyAlignment="1">
      <alignment vertical="center" wrapText="1"/>
    </xf>
    <xf numFmtId="14" fontId="10" fillId="0" borderId="1" xfId="2" applyNumberFormat="1" applyFont="1" applyFill="1" applyBorder="1" applyAlignment="1">
      <alignment horizontal="center" vertical="top" wrapText="1"/>
    </xf>
    <xf numFmtId="14" fontId="10" fillId="0" borderId="1" xfId="2" applyNumberFormat="1" applyFont="1" applyFill="1" applyBorder="1" applyAlignment="1">
      <alignment vertical="center" wrapText="1"/>
    </xf>
    <xf numFmtId="14" fontId="10" fillId="0" borderId="1" xfId="2" applyNumberFormat="1" applyFont="1" applyFill="1" applyBorder="1" applyAlignment="1">
      <alignment vertical="center" wrapText="1"/>
    </xf>
    <xf numFmtId="14" fontId="10" fillId="0" borderId="1" xfId="2" applyNumberFormat="1" applyFont="1" applyFill="1" applyBorder="1" applyAlignment="1">
      <alignment vertical="center"/>
    </xf>
    <xf numFmtId="14" fontId="10" fillId="0" borderId="1" xfId="2" applyNumberFormat="1" applyFont="1" applyFill="1" applyBorder="1" applyAlignment="1">
      <alignment vertical="center" wrapText="1"/>
    </xf>
    <xf numFmtId="14" fontId="10" fillId="0" borderId="1" xfId="2" applyNumberFormat="1" applyFont="1" applyFill="1" applyBorder="1" applyAlignment="1">
      <alignment vertical="center"/>
    </xf>
    <xf numFmtId="0" fontId="18" fillId="5" borderId="1" xfId="1" applyFont="1" applyFill="1" applyBorder="1" applyAlignment="1">
      <alignment horizontal="left" vertical="center" wrapText="1"/>
    </xf>
    <xf numFmtId="0" fontId="17" fillId="0" borderId="0" xfId="1" applyFont="1" applyFill="1" applyAlignment="1">
      <alignment horizontal="center" wrapText="1"/>
    </xf>
    <xf numFmtId="0" fontId="12" fillId="0" borderId="0" xfId="1" applyFont="1" applyFill="1" applyAlignment="1">
      <alignment horizontal="center" vertical="center" wrapText="1"/>
    </xf>
    <xf numFmtId="0" fontId="13" fillId="0" borderId="0" xfId="3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0" fontId="15" fillId="0" borderId="0" xfId="1" applyFont="1" applyFill="1" applyAlignment="1">
      <alignment horizontal="center" vertical="center" wrapText="1"/>
    </xf>
    <xf numFmtId="0" fontId="16" fillId="0" borderId="0" xfId="1" applyFont="1" applyFill="1" applyAlignment="1">
      <alignment horizontal="center" vertical="center" wrapText="1"/>
    </xf>
    <xf numFmtId="0" fontId="17" fillId="0" borderId="0" xfId="1" applyFont="1" applyFill="1" applyAlignment="1">
      <alignment horizontal="center" vertical="center" wrapText="1"/>
    </xf>
    <xf numFmtId="4" fontId="16" fillId="2" borderId="2" xfId="1" applyNumberFormat="1" applyFont="1" applyFill="1" applyBorder="1" applyAlignment="1">
      <alignment horizontal="center" vertical="center" wrapText="1"/>
    </xf>
    <xf numFmtId="4" fontId="16" fillId="2" borderId="3" xfId="1" applyNumberFormat="1" applyFont="1" applyFill="1" applyBorder="1" applyAlignment="1">
      <alignment horizontal="center" vertical="center" wrapText="1"/>
    </xf>
    <xf numFmtId="4" fontId="16" fillId="2" borderId="4" xfId="1" applyNumberFormat="1" applyFont="1" applyFill="1" applyBorder="1" applyAlignment="1">
      <alignment horizontal="center" vertical="center" wrapText="1"/>
    </xf>
    <xf numFmtId="49" fontId="16" fillId="2" borderId="2" xfId="1" applyNumberFormat="1" applyFont="1" applyFill="1" applyBorder="1" applyAlignment="1">
      <alignment horizontal="center" vertical="center" wrapText="1"/>
    </xf>
    <xf numFmtId="49" fontId="16" fillId="2" borderId="3" xfId="1" applyNumberFormat="1" applyFont="1" applyFill="1" applyBorder="1" applyAlignment="1">
      <alignment horizontal="center" vertical="center" wrapText="1"/>
    </xf>
    <xf numFmtId="49" fontId="16" fillId="2" borderId="4" xfId="1" applyNumberFormat="1" applyFont="1" applyFill="1" applyBorder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/>
    </xf>
    <xf numFmtId="0" fontId="11" fillId="0" borderId="0" xfId="2" applyFont="1" applyFill="1" applyAlignment="1">
      <alignment horizontal="right" vertical="center"/>
    </xf>
    <xf numFmtId="0" fontId="11" fillId="0" borderId="0" xfId="2" applyFont="1" applyFill="1" applyAlignment="1">
      <alignment horizontal="right"/>
    </xf>
    <xf numFmtId="0" fontId="22" fillId="0" borderId="0" xfId="3" applyFont="1" applyFill="1" applyAlignment="1">
      <alignment horizontal="center" vertical="center"/>
    </xf>
    <xf numFmtId="0" fontId="14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horizontal="center" vertical="center"/>
    </xf>
    <xf numFmtId="0" fontId="15" fillId="0" borderId="0" xfId="1" applyFont="1" applyFill="1" applyAlignment="1">
      <alignment horizontal="center" vertical="center"/>
    </xf>
    <xf numFmtId="0" fontId="12" fillId="0" borderId="1" xfId="1" applyFont="1" applyBorder="1" applyAlignment="1">
      <alignment horizontal="center" vertical="center" wrapText="1"/>
    </xf>
    <xf numFmtId="0" fontId="15" fillId="0" borderId="0" xfId="1" applyFont="1" applyFill="1" applyAlignment="1">
      <alignment horizontal="center" wrapText="1"/>
    </xf>
    <xf numFmtId="0" fontId="16" fillId="0" borderId="0" xfId="1" applyFont="1" applyAlignment="1">
      <alignment horizontal="center" vertical="center"/>
    </xf>
    <xf numFmtId="0" fontId="2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 wrapText="1"/>
    </xf>
    <xf numFmtId="0" fontId="16" fillId="0" borderId="5" xfId="1" applyFont="1" applyBorder="1" applyAlignment="1">
      <alignment vertical="center"/>
    </xf>
    <xf numFmtId="0" fontId="12" fillId="0" borderId="1" xfId="1" applyFont="1" applyFill="1" applyBorder="1" applyAlignment="1">
      <alignment horizontal="center" vertical="center" wrapText="1"/>
    </xf>
    <xf numFmtId="0" fontId="27" fillId="0" borderId="6" xfId="2" applyFont="1" applyFill="1" applyBorder="1" applyAlignment="1">
      <alignment horizontal="center" vertical="center" wrapText="1"/>
    </xf>
    <xf numFmtId="0" fontId="27" fillId="0" borderId="7" xfId="2" applyFont="1" applyFill="1" applyBorder="1" applyAlignment="1">
      <alignment horizontal="center" vertical="center" wrapText="1"/>
    </xf>
    <xf numFmtId="0" fontId="15" fillId="0" borderId="0" xfId="1" applyFont="1" applyAlignment="1">
      <alignment horizontal="center" vertical="center"/>
    </xf>
    <xf numFmtId="0" fontId="14" fillId="0" borderId="0" xfId="1" applyFont="1" applyFill="1" applyBorder="1" applyAlignment="1">
      <alignment horizontal="center"/>
    </xf>
    <xf numFmtId="0" fontId="13" fillId="0" borderId="6" xfId="4" applyFont="1" applyFill="1" applyBorder="1" applyAlignment="1">
      <alignment horizontal="center" vertical="center" wrapText="1"/>
    </xf>
    <xf numFmtId="0" fontId="13" fillId="0" borderId="7" xfId="4" applyFont="1" applyFill="1" applyBorder="1" applyAlignment="1">
      <alignment horizontal="center" vertical="center" wrapText="1"/>
    </xf>
    <xf numFmtId="0" fontId="13" fillId="0" borderId="2" xfId="4" applyFont="1" applyBorder="1" applyAlignment="1">
      <alignment horizontal="center" vertical="center" wrapText="1"/>
    </xf>
    <xf numFmtId="0" fontId="13" fillId="0" borderId="4" xfId="4" applyFont="1" applyBorder="1" applyAlignment="1">
      <alignment horizontal="center" vertical="center" wrapText="1"/>
    </xf>
    <xf numFmtId="0" fontId="13" fillId="0" borderId="1" xfId="4" applyFont="1" applyBorder="1" applyAlignment="1">
      <alignment horizontal="center" vertical="center" wrapText="1"/>
    </xf>
    <xf numFmtId="0" fontId="10" fillId="0" borderId="5" xfId="4" applyFont="1" applyBorder="1" applyAlignment="1">
      <alignment horizontal="left" vertical="center"/>
    </xf>
    <xf numFmtId="0" fontId="13" fillId="0" borderId="6" xfId="4" applyFont="1" applyBorder="1" applyAlignment="1">
      <alignment horizontal="center" vertical="center"/>
    </xf>
    <xf numFmtId="0" fontId="13" fillId="0" borderId="10" xfId="4" applyFont="1" applyBorder="1" applyAlignment="1">
      <alignment horizontal="center" vertical="center"/>
    </xf>
    <xf numFmtId="0" fontId="13" fillId="0" borderId="7" xfId="4" applyFont="1" applyBorder="1" applyAlignment="1">
      <alignment horizontal="center" vertical="center"/>
    </xf>
    <xf numFmtId="0" fontId="13" fillId="0" borderId="8" xfId="4" applyFont="1" applyFill="1" applyBorder="1" applyAlignment="1">
      <alignment horizontal="center" vertical="center" wrapText="1"/>
    </xf>
    <xf numFmtId="0" fontId="13" fillId="0" borderId="9" xfId="4" applyFont="1" applyFill="1" applyBorder="1" applyAlignment="1">
      <alignment horizontal="center" vertical="center" wrapText="1"/>
    </xf>
    <xf numFmtId="0" fontId="13" fillId="0" borderId="11" xfId="4" applyFont="1" applyFill="1" applyBorder="1" applyAlignment="1">
      <alignment horizontal="center" vertical="center" wrapText="1"/>
    </xf>
    <xf numFmtId="0" fontId="13" fillId="0" borderId="12" xfId="4" applyFont="1" applyFill="1" applyBorder="1" applyAlignment="1">
      <alignment horizontal="center" vertical="center" wrapText="1"/>
    </xf>
    <xf numFmtId="0" fontId="13" fillId="0" borderId="10" xfId="4" applyFont="1" applyFill="1" applyBorder="1" applyAlignment="1">
      <alignment horizontal="center" vertical="center" wrapText="1"/>
    </xf>
    <xf numFmtId="0" fontId="13" fillId="0" borderId="8" xfId="4" applyNumberFormat="1" applyFont="1" applyFill="1" applyBorder="1" applyAlignment="1">
      <alignment horizontal="center" vertical="center" wrapText="1"/>
    </xf>
    <xf numFmtId="0" fontId="13" fillId="0" borderId="9" xfId="4" applyNumberFormat="1" applyFont="1" applyFill="1" applyBorder="1" applyAlignment="1">
      <alignment horizontal="center" vertical="center" wrapText="1"/>
    </xf>
    <xf numFmtId="0" fontId="13" fillId="0" borderId="11" xfId="4" applyNumberFormat="1" applyFont="1" applyFill="1" applyBorder="1" applyAlignment="1">
      <alignment horizontal="center" vertical="center" wrapText="1"/>
    </xf>
    <xf numFmtId="0" fontId="13" fillId="0" borderId="12" xfId="4" applyNumberFormat="1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center"/>
    </xf>
    <xf numFmtId="0" fontId="16" fillId="0" borderId="0" xfId="1" applyFont="1" applyFill="1" applyBorder="1" applyAlignment="1">
      <alignment horizontal="center" vertical="center"/>
    </xf>
    <xf numFmtId="0" fontId="13" fillId="0" borderId="2" xfId="4" applyFont="1" applyFill="1" applyBorder="1" applyAlignment="1">
      <alignment horizontal="center" vertical="center" wrapText="1"/>
    </xf>
    <xf numFmtId="0" fontId="13" fillId="0" borderId="4" xfId="4" applyFont="1" applyFill="1" applyBorder="1" applyAlignment="1">
      <alignment horizontal="center" vertical="center" wrapText="1"/>
    </xf>
    <xf numFmtId="0" fontId="16" fillId="0" borderId="0" xfId="1" applyFont="1" applyBorder="1" applyAlignment="1">
      <alignment horizontal="center" vertical="center"/>
    </xf>
    <xf numFmtId="0" fontId="13" fillId="0" borderId="3" xfId="4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center" wrapText="1"/>
    </xf>
    <xf numFmtId="0" fontId="22" fillId="0" borderId="0" xfId="3" applyFont="1" applyFill="1" applyAlignment="1">
      <alignment horizontal="center" vertical="center" wrapText="1"/>
    </xf>
    <xf numFmtId="0" fontId="29" fillId="0" borderId="0" xfId="1" applyFont="1" applyFill="1" applyAlignment="1">
      <alignment horizontal="center" wrapText="1"/>
    </xf>
    <xf numFmtId="49" fontId="12" fillId="0" borderId="16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1" fillId="0" borderId="8" xfId="2" applyFont="1" applyFill="1" applyBorder="1" applyAlignment="1">
      <alignment horizontal="left" vertical="center" wrapText="1"/>
    </xf>
    <xf numFmtId="0" fontId="11" fillId="0" borderId="21" xfId="2" applyFont="1" applyFill="1" applyBorder="1" applyAlignment="1">
      <alignment horizontal="left" vertical="center" wrapText="1"/>
    </xf>
    <xf numFmtId="0" fontId="11" fillId="0" borderId="29" xfId="2" applyFont="1" applyFill="1" applyBorder="1" applyAlignment="1">
      <alignment horizontal="left" vertical="center" wrapText="1"/>
    </xf>
    <xf numFmtId="0" fontId="11" fillId="0" borderId="36" xfId="2" applyFont="1" applyFill="1" applyBorder="1" applyAlignment="1">
      <alignment horizontal="left" vertical="center" wrapText="1"/>
    </xf>
    <xf numFmtId="0" fontId="11" fillId="0" borderId="0" xfId="2" applyFont="1" applyFill="1" applyBorder="1" applyAlignment="1">
      <alignment horizontal="left" vertical="center" wrapText="1"/>
    </xf>
    <xf numFmtId="0" fontId="11" fillId="0" borderId="37" xfId="2" applyFont="1" applyFill="1" applyBorder="1" applyAlignment="1">
      <alignment horizontal="left" vertical="center" wrapText="1"/>
    </xf>
    <xf numFmtId="0" fontId="11" fillId="0" borderId="11" xfId="2" applyFont="1" applyFill="1" applyBorder="1" applyAlignment="1">
      <alignment horizontal="left" vertical="center" wrapText="1"/>
    </xf>
    <xf numFmtId="0" fontId="11" fillId="0" borderId="5" xfId="2" applyFont="1" applyFill="1" applyBorder="1" applyAlignment="1">
      <alignment horizontal="left" vertical="center" wrapText="1"/>
    </xf>
    <xf numFmtId="0" fontId="11" fillId="0" borderId="38" xfId="2" applyFont="1" applyFill="1" applyBorder="1" applyAlignment="1">
      <alignment horizontal="left" vertical="center" wrapText="1"/>
    </xf>
    <xf numFmtId="0" fontId="11" fillId="0" borderId="7" xfId="2" applyFont="1" applyFill="1" applyBorder="1" applyAlignment="1">
      <alignment horizontal="left" vertical="center" wrapText="1"/>
    </xf>
    <xf numFmtId="0" fontId="11" fillId="0" borderId="15" xfId="2" applyFont="1" applyFill="1" applyBorder="1" applyAlignment="1">
      <alignment horizontal="left" vertical="center" wrapText="1"/>
    </xf>
    <xf numFmtId="0" fontId="24" fillId="0" borderId="0" xfId="1" applyFont="1" applyFill="1" applyAlignment="1">
      <alignment horizontal="center" vertical="center" wrapText="1"/>
    </xf>
    <xf numFmtId="0" fontId="24" fillId="0" borderId="0" xfId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center" vertical="center" wrapText="1"/>
    </xf>
    <xf numFmtId="1" fontId="24" fillId="0" borderId="1" xfId="1" applyNumberFormat="1" applyFont="1" applyFill="1" applyBorder="1" applyAlignment="1">
      <alignment horizontal="center" vertical="center" wrapText="1"/>
    </xf>
    <xf numFmtId="1" fontId="24" fillId="0" borderId="17" xfId="1" applyNumberFormat="1" applyFont="1" applyFill="1" applyBorder="1" applyAlignment="1">
      <alignment horizontal="center" vertical="center" wrapText="1"/>
    </xf>
    <xf numFmtId="1" fontId="24" fillId="0" borderId="19" xfId="1" applyNumberFormat="1" applyFont="1" applyFill="1" applyBorder="1" applyAlignment="1">
      <alignment horizontal="center" vertical="center" wrapText="1"/>
    </xf>
    <xf numFmtId="1" fontId="24" fillId="0" borderId="20" xfId="1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7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3" xfId="2" applyFont="1" applyFill="1" applyBorder="1" applyAlignment="1">
      <alignment horizontal="left" vertical="center" wrapText="1"/>
    </xf>
    <xf numFmtId="0" fontId="11" fillId="0" borderId="25" xfId="2" applyFont="1" applyFill="1" applyBorder="1" applyAlignment="1">
      <alignment horizontal="left" vertical="center" wrapText="1"/>
    </xf>
    <xf numFmtId="0" fontId="34" fillId="0" borderId="21" xfId="3" applyFont="1" applyBorder="1" applyAlignment="1">
      <alignment horizontal="center" vertical="center" wrapText="1"/>
    </xf>
    <xf numFmtId="0" fontId="24" fillId="0" borderId="0" xfId="1" applyFont="1" applyBorder="1" applyAlignment="1">
      <alignment horizontal="center" vertical="center"/>
    </xf>
    <xf numFmtId="0" fontId="32" fillId="0" borderId="2" xfId="5" applyFont="1" applyBorder="1" applyAlignment="1">
      <alignment horizontal="center" vertical="center"/>
    </xf>
    <xf numFmtId="0" fontId="32" fillId="0" borderId="3" xfId="5" applyFont="1" applyBorder="1" applyAlignment="1">
      <alignment horizontal="center" vertical="center"/>
    </xf>
    <xf numFmtId="0" fontId="32" fillId="0" borderId="4" xfId="5" applyFont="1" applyBorder="1" applyAlignment="1">
      <alignment horizontal="center" vertical="center"/>
    </xf>
    <xf numFmtId="0" fontId="32" fillId="0" borderId="1" xfId="5" applyFont="1" applyBorder="1" applyAlignment="1">
      <alignment horizontal="center" vertical="center"/>
    </xf>
    <xf numFmtId="0" fontId="41" fillId="0" borderId="1" xfId="10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47" fillId="0" borderId="0" xfId="1" applyFont="1" applyAlignment="1">
      <alignment horizontal="center" vertical="top" wrapText="1"/>
    </xf>
    <xf numFmtId="0" fontId="47" fillId="0" borderId="0" xfId="1" applyFont="1" applyAlignment="1">
      <alignment horizontal="center" vertical="top"/>
    </xf>
    <xf numFmtId="0" fontId="13" fillId="0" borderId="0" xfId="2" applyFont="1" applyFill="1" applyAlignment="1">
      <alignment horizontal="center" vertical="top" wrapText="1"/>
    </xf>
    <xf numFmtId="0" fontId="22" fillId="0" borderId="0" xfId="5" applyFont="1" applyFill="1" applyAlignment="1">
      <alignment horizontal="center" vertical="center"/>
    </xf>
    <xf numFmtId="0" fontId="14" fillId="0" borderId="0" xfId="6" applyFont="1" applyFill="1" applyAlignment="1">
      <alignment horizontal="center" vertical="center"/>
    </xf>
    <xf numFmtId="0" fontId="15" fillId="0" borderId="0" xfId="6" applyFont="1" applyFill="1" applyAlignment="1">
      <alignment horizontal="center" vertical="center"/>
    </xf>
    <xf numFmtId="0" fontId="16" fillId="0" borderId="0" xfId="6" applyFont="1" applyFill="1" applyAlignment="1">
      <alignment horizontal="center" vertical="center"/>
    </xf>
    <xf numFmtId="0" fontId="24" fillId="0" borderId="0" xfId="6" applyFont="1" applyFill="1" applyBorder="1" applyAlignment="1">
      <alignment horizontal="center" vertical="center"/>
    </xf>
    <xf numFmtId="0" fontId="15" fillId="0" borderId="0" xfId="6" applyFont="1" applyFill="1" applyAlignment="1">
      <alignment horizontal="center" wrapText="1"/>
    </xf>
    <xf numFmtId="0" fontId="16" fillId="0" borderId="0" xfId="6" applyFont="1" applyAlignment="1">
      <alignment horizontal="center" vertical="center"/>
    </xf>
    <xf numFmtId="0" fontId="13" fillId="0" borderId="1" xfId="5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/>
    </xf>
    <xf numFmtId="0" fontId="13" fillId="0" borderId="1" xfId="2" applyNumberFormat="1" applyFont="1" applyFill="1" applyBorder="1" applyAlignment="1">
      <alignment horizontal="center" vertical="center" wrapText="1"/>
    </xf>
    <xf numFmtId="0" fontId="13" fillId="0" borderId="6" xfId="2" applyNumberFormat="1" applyFont="1" applyFill="1" applyBorder="1" applyAlignment="1">
      <alignment horizontal="center" vertical="center" wrapText="1"/>
    </xf>
    <xf numFmtId="0" fontId="13" fillId="0" borderId="10" xfId="2" applyNumberFormat="1" applyFont="1" applyFill="1" applyBorder="1" applyAlignment="1">
      <alignment horizontal="center" vertical="center" wrapText="1"/>
    </xf>
    <xf numFmtId="0" fontId="13" fillId="0" borderId="7" xfId="2" applyNumberFormat="1" applyFont="1" applyFill="1" applyBorder="1" applyAlignment="1">
      <alignment horizontal="center" vertical="center" wrapText="1"/>
    </xf>
    <xf numFmtId="0" fontId="22" fillId="0" borderId="6" xfId="2" applyFont="1" applyFill="1" applyBorder="1" applyAlignment="1">
      <alignment horizontal="center" vertical="center" wrapText="1"/>
    </xf>
    <xf numFmtId="0" fontId="22" fillId="0" borderId="7" xfId="2" applyFont="1" applyFill="1" applyBorder="1" applyAlignment="1">
      <alignment horizontal="center" vertical="center" wrapText="1"/>
    </xf>
    <xf numFmtId="0" fontId="22" fillId="0" borderId="10" xfId="2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center" vertical="center" wrapText="1"/>
    </xf>
    <xf numFmtId="0" fontId="22" fillId="0" borderId="2" xfId="17" applyFont="1" applyFill="1" applyBorder="1" applyAlignment="1">
      <alignment horizontal="center" vertical="center" wrapText="1"/>
    </xf>
    <xf numFmtId="0" fontId="22" fillId="0" borderId="4" xfId="17" applyFont="1" applyFill="1" applyBorder="1" applyAlignment="1">
      <alignment horizontal="center" vertical="center" wrapText="1"/>
    </xf>
    <xf numFmtId="0" fontId="22" fillId="0" borderId="1" xfId="17" applyFont="1" applyFill="1" applyBorder="1" applyAlignment="1">
      <alignment horizontal="center" vertical="center" wrapText="1"/>
    </xf>
    <xf numFmtId="0" fontId="11" fillId="0" borderId="0" xfId="2" applyFont="1" applyFill="1" applyAlignment="1">
      <alignment horizontal="center" vertical="center" wrapText="1"/>
    </xf>
    <xf numFmtId="0" fontId="22" fillId="0" borderId="0" xfId="1" applyFont="1" applyFill="1" applyAlignment="1">
      <alignment horizontal="center" vertical="center" wrapText="1"/>
    </xf>
    <xf numFmtId="0" fontId="22" fillId="0" borderId="5" xfId="2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44" fillId="0" borderId="0" xfId="1" applyFont="1" applyFill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24" fillId="0" borderId="0" xfId="6" applyFont="1" applyAlignment="1">
      <alignment horizontal="center" vertical="center" wrapText="1"/>
    </xf>
    <xf numFmtId="0" fontId="14" fillId="0" borderId="0" xfId="6" applyFont="1" applyFill="1" applyAlignment="1">
      <alignment horizontal="center" vertical="center" wrapText="1"/>
    </xf>
    <xf numFmtId="0" fontId="15" fillId="0" borderId="0" xfId="6" applyFont="1" applyFill="1" applyAlignment="1">
      <alignment horizontal="center" vertical="center" wrapText="1"/>
    </xf>
    <xf numFmtId="0" fontId="24" fillId="0" borderId="0" xfId="6" applyFont="1" applyFill="1" applyAlignment="1">
      <alignment horizontal="center" vertical="center" wrapText="1"/>
    </xf>
    <xf numFmtId="0" fontId="24" fillId="0" borderId="0" xfId="6" applyFont="1" applyFill="1" applyBorder="1" applyAlignment="1">
      <alignment horizontal="center" vertical="center" wrapText="1"/>
    </xf>
    <xf numFmtId="0" fontId="35" fillId="0" borderId="0" xfId="3" applyFont="1" applyFill="1" applyAlignment="1">
      <alignment horizontal="center"/>
    </xf>
    <xf numFmtId="0" fontId="14" fillId="0" borderId="1" xfId="7" applyFont="1" applyFill="1" applyBorder="1" applyAlignment="1">
      <alignment horizontal="center" vertical="center" wrapText="1"/>
    </xf>
    <xf numFmtId="0" fontId="24" fillId="0" borderId="0" xfId="7" applyFont="1" applyAlignment="1">
      <alignment horizontal="center" wrapText="1"/>
    </xf>
    <xf numFmtId="0" fontId="14" fillId="0" borderId="0" xfId="7" applyFont="1" applyFill="1" applyBorder="1" applyAlignment="1">
      <alignment horizontal="center" wrapText="1"/>
    </xf>
    <xf numFmtId="0" fontId="14" fillId="0" borderId="1" xfId="7" applyFont="1" applyFill="1" applyBorder="1" applyAlignment="1">
      <alignment horizontal="center" vertical="center" textRotation="90" wrapText="1"/>
    </xf>
    <xf numFmtId="0" fontId="22" fillId="0" borderId="1" xfId="7" applyFont="1" applyFill="1" applyBorder="1" applyAlignment="1" applyProtection="1">
      <alignment horizontal="center" vertical="center" wrapText="1"/>
    </xf>
    <xf numFmtId="0" fontId="22" fillId="0" borderId="1" xfId="2" applyFont="1" applyFill="1" applyBorder="1" applyAlignment="1">
      <alignment horizontal="center" vertical="center" textRotation="90" wrapText="1"/>
    </xf>
    <xf numFmtId="0" fontId="32" fillId="0" borderId="1" xfId="8" applyFont="1" applyFill="1" applyBorder="1" applyAlignment="1">
      <alignment horizontal="center" vertical="center" textRotation="90" wrapText="1"/>
    </xf>
    <xf numFmtId="14" fontId="14" fillId="0" borderId="2" xfId="7" applyNumberFormat="1" applyFont="1" applyFill="1" applyBorder="1" applyAlignment="1">
      <alignment horizontal="center" vertical="center" wrapText="1"/>
    </xf>
    <xf numFmtId="14" fontId="14" fillId="0" borderId="4" xfId="7" applyNumberFormat="1" applyFont="1" applyFill="1" applyBorder="1" applyAlignment="1">
      <alignment horizontal="center" vertical="center" wrapText="1"/>
    </xf>
    <xf numFmtId="0" fontId="22" fillId="0" borderId="1" xfId="7" applyFont="1" applyFill="1" applyBorder="1" applyAlignment="1" applyProtection="1">
      <alignment horizontal="center" vertical="center" textRotation="90" wrapText="1"/>
    </xf>
    <xf numFmtId="0" fontId="14" fillId="0" borderId="1" xfId="7" applyNumberFormat="1" applyFont="1" applyFill="1" applyBorder="1" applyAlignment="1">
      <alignment horizontal="center" vertical="center" wrapText="1"/>
    </xf>
    <xf numFmtId="0" fontId="22" fillId="0" borderId="0" xfId="2" applyFont="1" applyFill="1" applyAlignment="1">
      <alignment horizontal="center" vertical="center" wrapText="1"/>
    </xf>
    <xf numFmtId="0" fontId="11" fillId="0" borderId="0" xfId="2" applyFont="1" applyFill="1" applyAlignment="1">
      <alignment horizontal="right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9" xfId="2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 wrapText="1"/>
    </xf>
    <xf numFmtId="0" fontId="22" fillId="0" borderId="6" xfId="2" applyFont="1" applyFill="1" applyBorder="1" applyAlignment="1">
      <alignment horizontal="left" vertical="center" wrapText="1"/>
    </xf>
    <xf numFmtId="0" fontId="22" fillId="0" borderId="10" xfId="2" applyFont="1" applyFill="1" applyBorder="1" applyAlignment="1">
      <alignment horizontal="left" vertical="center" wrapText="1"/>
    </xf>
    <xf numFmtId="0" fontId="22" fillId="0" borderId="7" xfId="2" applyFont="1" applyFill="1" applyBorder="1" applyAlignment="1">
      <alignment horizontal="left" vertical="center" wrapText="1"/>
    </xf>
    <xf numFmtId="4" fontId="11" fillId="0" borderId="0" xfId="2" applyNumberFormat="1" applyFont="1" applyFill="1" applyBorder="1" applyAlignment="1">
      <alignment horizontal="center" vertical="center" wrapText="1"/>
    </xf>
  </cellXfs>
  <cellStyles count="20">
    <cellStyle name="Normal" xfId="5" xr:uid="{00000000-0005-0000-0000-000000000000}"/>
    <cellStyle name="Обычный" xfId="0" builtinId="0"/>
    <cellStyle name="Обычный 10" xfId="10" xr:uid="{00000000-0005-0000-0000-000002000000}"/>
    <cellStyle name="Обычный 2" xfId="3" xr:uid="{00000000-0005-0000-0000-000003000000}"/>
    <cellStyle name="Обычный 2 2" xfId="4" xr:uid="{00000000-0005-0000-0000-000004000000}"/>
    <cellStyle name="Обычный 3" xfId="2" xr:uid="{00000000-0005-0000-0000-000005000000}"/>
    <cellStyle name="Обычный 4" xfId="19" xr:uid="{00000000-0005-0000-0000-000006000000}"/>
    <cellStyle name="Обычный 5 7" xfId="8" xr:uid="{00000000-0005-0000-0000-000007000000}"/>
    <cellStyle name="Обычный 6" xfId="14" xr:uid="{00000000-0005-0000-0000-000008000000}"/>
    <cellStyle name="Обычный 6 2 3" xfId="7" xr:uid="{00000000-0005-0000-0000-000009000000}"/>
    <cellStyle name="Обычный 6 2 3 2" xfId="12" xr:uid="{00000000-0005-0000-0000-00000A000000}"/>
    <cellStyle name="Обычный 6 2 3 2 2" xfId="15" xr:uid="{00000000-0005-0000-0000-00000B000000}"/>
    <cellStyle name="Обычный 6 2 3 2 3" xfId="18" xr:uid="{00000000-0005-0000-0000-00000C000000}"/>
    <cellStyle name="Обычный 7" xfId="6" xr:uid="{00000000-0005-0000-0000-00000D000000}"/>
    <cellStyle name="Обычный 7 2" xfId="13" xr:uid="{00000000-0005-0000-0000-00000E000000}"/>
    <cellStyle name="Обычный 7 2 2" xfId="16" xr:uid="{00000000-0005-0000-0000-00000F000000}"/>
    <cellStyle name="Обычный 7 53" xfId="1" xr:uid="{00000000-0005-0000-0000-000010000000}"/>
    <cellStyle name="Обычный_Исполнительный аппарат МРСК Центра и Приволжья" xfId="9" xr:uid="{00000000-0005-0000-0000-000011000000}"/>
    <cellStyle name="Обычный_Форматы по компаниям_last" xfId="17" xr:uid="{00000000-0005-0000-0000-000012000000}"/>
    <cellStyle name="Процентный 2" xfId="11" xr:uid="{00000000-0005-0000-0000-00001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ru-RU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Денежный поток на собственный капитал, руб.</a:t>
            </a:r>
          </a:p>
        </c:rich>
      </c:tx>
      <c:layout>
        <c:manualLayout>
          <c:xMode val="edge"/>
          <c:yMode val="edge"/>
          <c:x val="0.25595888850256299"/>
          <c:y val="1.4845885307780774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>
        <c:manualLayout>
          <c:layoutTarget val="inner"/>
          <c:xMode val="edge"/>
          <c:yMode val="edge"/>
          <c:x val="4.6383698402750834E-2"/>
          <c:y val="8.4087696867058387E-2"/>
          <c:w val="0.77652950922848896"/>
          <c:h val="0.8044254344750148"/>
        </c:manualLayout>
      </c:layout>
      <c:lineChart>
        <c:grouping val="standard"/>
        <c:varyColors val="0"/>
        <c:ser>
          <c:idx val="2"/>
          <c:order val="0"/>
          <c:tx>
            <c:strRef>
              <c:f>'5. анализ эконом эфф'!$A$83</c:f>
              <c:strCache>
                <c:ptCount val="1"/>
                <c:pt idx="0">
                  <c:v>PV</c:v>
                </c:pt>
              </c:strCache>
            </c:strRef>
          </c:tx>
          <c:spPr>
            <a:ln w="22225" cap="rnd">
              <a:solidFill>
                <a:schemeClr val="accent2">
                  <a:lumMod val="75000"/>
                </a:schemeClr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solidFill>
                  <a:schemeClr val="accent2">
                    <a:lumMod val="75000"/>
                  </a:schemeClr>
                </a:solidFill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cat>
            <c:numRef>
              <c:f>'5. анализ эконом эфф'!$C$43:$AN$43</c:f>
              <c:numCache>
                <c:formatCode>0</c:formatCode>
                <c:ptCount val="38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</c:numCache>
            </c:numRef>
          </c:cat>
          <c:val>
            <c:numRef>
              <c:f>'5. анализ эконом эфф'!$B$83:$AN$83</c:f>
              <c:numCache>
                <c:formatCode>_(* #\ ##0_);_(* \(#\ ##0\);_(* "-"_);_(@_)</c:formatCode>
                <c:ptCount val="39"/>
                <c:pt idx="0">
                  <c:v>0</c:v>
                </c:pt>
                <c:pt idx="1">
                  <c:v>-994575.04520795646</c:v>
                </c:pt>
                <c:pt idx="2">
                  <c:v>-9219170.066636188</c:v>
                </c:pt>
                <c:pt idx="3">
                  <c:v>965051.84000751656</c:v>
                </c:pt>
                <c:pt idx="4">
                  <c:v>1968740.9207405141</c:v>
                </c:pt>
                <c:pt idx="5">
                  <c:v>2913625.131163341</c:v>
                </c:pt>
                <c:pt idx="6">
                  <c:v>3738984.901743582</c:v>
                </c:pt>
                <c:pt idx="7">
                  <c:v>4455821.5287599098</c:v>
                </c:pt>
                <c:pt idx="8">
                  <c:v>5074234.944921108</c:v>
                </c:pt>
                <c:pt idx="9">
                  <c:v>5603493.5525209755</c:v>
                </c:pt>
                <c:pt idx="10">
                  <c:v>6052098.7978822766</c:v>
                </c:pt>
                <c:pt idx="11">
                  <c:v>6427844.878255262</c:v>
                </c:pt>
                <c:pt idx="12">
                  <c:v>6737873.9432543656</c:v>
                </c:pt>
                <c:pt idx="13">
                  <c:v>6988727.1260306882</c:v>
                </c:pt>
                <c:pt idx="14">
                  <c:v>7186391.7144912956</c:v>
                </c:pt>
                <c:pt idx="15">
                  <c:v>7336344.7498599607</c:v>
                </c:pt>
                <c:pt idx="16">
                  <c:v>7443593.3185717417</c:v>
                </c:pt>
                <c:pt idx="17">
                  <c:v>7512711.7837832607</c:v>
                </c:pt>
                <c:pt idx="18">
                  <c:v>7547876.1845379239</c:v>
                </c:pt>
                <c:pt idx="19">
                  <c:v>7552896.0137372045</c:v>
                </c:pt>
                <c:pt idx="20">
                  <c:v>7531243.5704416204</c:v>
                </c:pt>
                <c:pt idx="21">
                  <c:v>7506633.5706600519</c:v>
                </c:pt>
                <c:pt idx="22">
                  <c:v>7481916.7420061119</c:v>
                </c:pt>
                <c:pt idx="23">
                  <c:v>7457096.3797688391</c:v>
                </c:pt>
                <c:pt idx="24">
                  <c:v>7432196.7398124095</c:v>
                </c:pt>
                <c:pt idx="25">
                  <c:v>7407239.0080405492</c:v>
                </c:pt>
                <c:pt idx="26">
                  <c:v>7382241.670955495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A2-4662-B656-525616D58353}"/>
            </c:ext>
          </c:extLst>
        </c:ser>
        <c:ser>
          <c:idx val="0"/>
          <c:order val="1"/>
          <c:tx>
            <c:strRef>
              <c:f>'5. анализ эконом эфф'!$A$84</c:f>
              <c:strCache>
                <c:ptCount val="1"/>
                <c:pt idx="0">
                  <c:v>NPV (без учета продажи)</c:v>
                </c:pt>
              </c:strCache>
            </c:strRef>
          </c:tx>
          <c:spPr>
            <a:ln w="22225" cap="rnd">
              <a:solidFill>
                <a:sysClr val="windowText" lastClr="000000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4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solidFill>
                  <a:sysClr val="windowText" lastClr="000000"/>
                </a:solidFill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cat>
            <c:numRef>
              <c:f>'5. анализ эконом эфф'!$C$43:$AN$43</c:f>
              <c:numCache>
                <c:formatCode>0</c:formatCode>
                <c:ptCount val="38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2025</c:v>
                </c:pt>
                <c:pt idx="5">
                  <c:v>2026</c:v>
                </c:pt>
                <c:pt idx="6">
                  <c:v>2027</c:v>
                </c:pt>
                <c:pt idx="7">
                  <c:v>2028</c:v>
                </c:pt>
                <c:pt idx="8">
                  <c:v>2029</c:v>
                </c:pt>
                <c:pt idx="9">
                  <c:v>2030</c:v>
                </c:pt>
                <c:pt idx="10">
                  <c:v>2031</c:v>
                </c:pt>
                <c:pt idx="11">
                  <c:v>2032</c:v>
                </c:pt>
                <c:pt idx="12">
                  <c:v>2033</c:v>
                </c:pt>
                <c:pt idx="13">
                  <c:v>2034</c:v>
                </c:pt>
                <c:pt idx="14">
                  <c:v>2035</c:v>
                </c:pt>
                <c:pt idx="15">
                  <c:v>2036</c:v>
                </c:pt>
                <c:pt idx="16">
                  <c:v>2037</c:v>
                </c:pt>
                <c:pt idx="17">
                  <c:v>2038</c:v>
                </c:pt>
                <c:pt idx="18">
                  <c:v>2039</c:v>
                </c:pt>
                <c:pt idx="19">
                  <c:v>2040</c:v>
                </c:pt>
                <c:pt idx="20">
                  <c:v>2041</c:v>
                </c:pt>
                <c:pt idx="21">
                  <c:v>2042</c:v>
                </c:pt>
                <c:pt idx="22">
                  <c:v>2043</c:v>
                </c:pt>
                <c:pt idx="23">
                  <c:v>2044</c:v>
                </c:pt>
                <c:pt idx="24">
                  <c:v>2045</c:v>
                </c:pt>
                <c:pt idx="25">
                  <c:v>2046</c:v>
                </c:pt>
              </c:numCache>
            </c:numRef>
          </c:cat>
          <c:val>
            <c:numRef>
              <c:f>'5. анализ эконом эфф'!$B$84:$AN$84</c:f>
              <c:numCache>
                <c:formatCode>_(* #\ ##0_);_(* \(#\ ##0\);_(* "-"_);_(@_)</c:formatCode>
                <c:ptCount val="39"/>
                <c:pt idx="0">
                  <c:v>0</c:v>
                </c:pt>
                <c:pt idx="1">
                  <c:v>-994575.04520795646</c:v>
                </c:pt>
                <c:pt idx="2">
                  <c:v>-10213745.111844145</c:v>
                </c:pt>
                <c:pt idx="3">
                  <c:v>-9248693.2718366273</c:v>
                </c:pt>
                <c:pt idx="4">
                  <c:v>-7279952.3510961132</c:v>
                </c:pt>
                <c:pt idx="5">
                  <c:v>-4366327.2199327722</c:v>
                </c:pt>
                <c:pt idx="6">
                  <c:v>-627342.31818919023</c:v>
                </c:pt>
                <c:pt idx="7">
                  <c:v>3828479.2105707196</c:v>
                </c:pt>
                <c:pt idx="8">
                  <c:v>8902714.1554918271</c:v>
                </c:pt>
                <c:pt idx="9">
                  <c:v>14506207.708012803</c:v>
                </c:pt>
                <c:pt idx="10">
                  <c:v>20558306.505895078</c:v>
                </c:pt>
                <c:pt idx="11">
                  <c:v>26986151.384150341</c:v>
                </c:pt>
                <c:pt idx="12">
                  <c:v>33724025.327404708</c:v>
                </c:pt>
                <c:pt idx="13">
                  <c:v>40712752.453435399</c:v>
                </c:pt>
                <c:pt idx="14">
                  <c:v>47899144.167926691</c:v>
                </c:pt>
                <c:pt idx="15">
                  <c:v>55235488.91778665</c:v>
                </c:pt>
                <c:pt idx="16">
                  <c:v>62679082.236358389</c:v>
                </c:pt>
                <c:pt idx="17">
                  <c:v>70191794.020141646</c:v>
                </c:pt>
                <c:pt idx="18">
                  <c:v>77739670.204679564</c:v>
                </c:pt>
                <c:pt idx="19">
                  <c:v>85292566.218416765</c:v>
                </c:pt>
                <c:pt idx="20">
                  <c:v>92823809.788858384</c:v>
                </c:pt>
                <c:pt idx="21">
                  <c:v>100330443.35951844</c:v>
                </c:pt>
                <c:pt idx="22">
                  <c:v>107812360.10152455</c:v>
                </c:pt>
                <c:pt idx="23">
                  <c:v>115269456.48129338</c:v>
                </c:pt>
                <c:pt idx="24">
                  <c:v>122701653.22110578</c:v>
                </c:pt>
                <c:pt idx="25">
                  <c:v>130108892.22914633</c:v>
                </c:pt>
                <c:pt idx="26">
                  <c:v>137491133.90010184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A2-4662-B656-525616D58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66544792"/>
        <c:axId val="266545184"/>
      </c:lineChart>
      <c:catAx>
        <c:axId val="266544792"/>
        <c:scaling>
          <c:orientation val="minMax"/>
        </c:scaling>
        <c:delete val="0"/>
        <c:axPos val="b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ru-RU"/>
          </a:p>
        </c:txPr>
        <c:crossAx val="266545184"/>
        <c:crosses val="autoZero"/>
        <c:auto val="1"/>
        <c:lblAlgn val="ctr"/>
        <c:lblOffset val="100"/>
        <c:noMultiLvlLbl val="0"/>
      </c:catAx>
      <c:valAx>
        <c:axId val="266545184"/>
        <c:scaling>
          <c:orientation val="minMax"/>
        </c:scaling>
        <c:delete val="0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75000"/>
                      <a:lumOff val="25000"/>
                    </a:schemeClr>
                  </a:gs>
                  <a:gs pos="0">
                    <a:schemeClr val="dk1">
                      <a:lumMod val="65000"/>
                      <a:lumOff val="35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_(* #\ ##0_);_(* \(#\ ##0\);_(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12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endParaRPr lang="ru-RU"/>
          </a:p>
        </c:txPr>
        <c:crossAx val="266544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40429702552135721"/>
          <c:y val="4.2211061957198915E-4"/>
          <c:w val="0.11624599761051374"/>
          <c:h val="8.942357091246760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zero"/>
    <c:showDLblsOverMax val="0"/>
  </c:chart>
  <c:spPr>
    <a:solidFill>
      <a:schemeClr val="bg2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sz="1200" b="1"/>
      </a:pPr>
      <a:endParaRPr lang="ru-RU"/>
    </a:p>
  </c:txPr>
  <c:printSettings>
    <c:headerFooter/>
    <c:pageMargins b="0.750000000000003" l="0.70000000000000062" r="0.70000000000000062" t="0.750000000000003" header="0.30000000000000032" footer="0.30000000000000032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248554</xdr:colOff>
      <xdr:row>27</xdr:row>
      <xdr:rowOff>122464</xdr:rowOff>
    </xdr:from>
    <xdr:to>
      <xdr:col>28</xdr:col>
      <xdr:colOff>132518</xdr:colOff>
      <xdr:row>41</xdr:row>
      <xdr:rowOff>176892</xdr:rowOff>
    </xdr:to>
    <xdr:graphicFrame macro="">
      <xdr:nvGraphicFramePr>
        <xdr:cNvPr id="2" name="Диаграмма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ban2\Documents%20and%20Settings\klepikov_yg\&#1056;&#1072;&#1073;&#1086;&#1095;&#1080;&#1081;%20&#1089;&#1090;&#1086;&#1083;\Information%20blo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uban2\Documents%20and%20Settings\klepikov_yg\Local%20Settings\Temporary%20Internet%20Files\Content.Outlook\2UMNX8RJ\Information%20blok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EC\&#1058;&#1040;&#1056;&#1048;&#1060;&#1067;\&#1053;&#1043;&#1058;-&#1069;&#1085;&#1077;&#1088;&#1075;&#1080;&#1103;\&#1048;&#1085;&#1074;&#1077;&#1089;&#1090;&#1080;&#1094;&#1080;&#1086;&#1085;&#1085;&#1072;&#1103;%20&#1087;&#1088;&#1086;&#1075;&#1088;&#1072;&#1084;&#1084;&#1072;\&#1050;&#1086;&#1088;&#1088;&#1077;&#1082;&#1090;&#1080;&#1088;&#1086;&#1074;&#1082;&#1072;%202021\&#1057;&#1074;&#1086;&#1076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TEC\&#1058;&#1040;&#1056;&#1048;&#1060;&#1067;\&#1053;&#1043;&#1058;-&#1069;&#1085;&#1077;&#1088;&#1075;&#1080;&#1103;\&#1048;&#1085;&#1074;&#1077;&#1089;&#1090;&#1080;&#1094;&#1080;&#1086;&#1085;&#1085;&#1072;&#1103;%20&#1087;&#1088;&#1086;&#1075;&#1088;&#1072;&#1084;&#1084;&#1072;\&#1050;&#1086;&#1088;&#1088;&#1077;&#1082;&#1090;&#1080;&#1088;&#1086;&#1074;&#1082;&#1072;%202021\F0224_1022304648871_03\F0224_1022304648871_03_0_03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t_настройки"/>
      <sheetName val="t_проверки"/>
      <sheetName val="Сценарные условия"/>
      <sheetName val="Список ДЗО"/>
      <sheetName val="Information blok"/>
      <sheetName val="Адреса телефоны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  <sheetName val="9. Смета затрат"/>
      <sheetName val="SET"/>
      <sheetName val="Детали_Смета"/>
      <sheetName val="Детали_Прочие"/>
      <sheetName val="ИТ-бюджет"/>
      <sheetName val="18 Оптимизация АУР"/>
      <sheetName val="Сведения"/>
      <sheetName val="ИНСТРУКЦИЯ ПО МЭППИНГУ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10. БДР"/>
      <sheetName val="11.БДДС (ДПН)"/>
      <sheetName val="12.Прогнозный баланс"/>
      <sheetName val="13.ПУЭ"/>
      <sheetName val="Детали Смета"/>
      <sheetName val="Содержание_расшир. формат"/>
      <sheetName val="Содержание_агрегир.формат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14б ДПН отчет"/>
      <sheetName val="16а Сводный анализ"/>
      <sheetName val="служебная"/>
      <sheetName val="Sheet1"/>
      <sheetName val="ФБР"/>
      <sheetName val="Списки"/>
      <sheetName val="共機J"/>
      <sheetName val="Смета расходов_2016г"/>
      <sheetName val="8_для ПЗ"/>
      <sheetName val="10_для ПЗ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/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/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/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/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/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/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>
        <row r="2">
          <cell r="A2">
            <v>0</v>
          </cell>
        </row>
      </sheetData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>
        <row r="2">
          <cell r="A2">
            <v>0</v>
          </cell>
        </row>
      </sheetData>
      <sheetData sheetId="69"/>
      <sheetData sheetId="70"/>
      <sheetData sheetId="71"/>
      <sheetData sheetId="72"/>
      <sheetData sheetId="73">
        <row r="4">
          <cell r="C4">
            <v>0</v>
          </cell>
        </row>
      </sheetData>
      <sheetData sheetId="74">
        <row r="4">
          <cell r="C4">
            <v>0</v>
          </cell>
        </row>
      </sheetData>
      <sheetData sheetId="75">
        <row r="4">
          <cell r="C4">
            <v>0</v>
          </cell>
        </row>
      </sheetData>
      <sheetData sheetId="76">
        <row r="2">
          <cell r="A2">
            <v>0</v>
          </cell>
        </row>
      </sheetData>
      <sheetData sheetId="77">
        <row r="4">
          <cell r="C4">
            <v>0</v>
          </cell>
        </row>
      </sheetData>
      <sheetData sheetId="78"/>
      <sheetData sheetId="79"/>
      <sheetData sheetId="80"/>
      <sheetData sheetId="81">
        <row r="2">
          <cell r="A2">
            <v>0</v>
          </cell>
        </row>
      </sheetData>
      <sheetData sheetId="82"/>
      <sheetData sheetId="83">
        <row r="4">
          <cell r="C4">
            <v>0</v>
          </cell>
        </row>
      </sheetData>
      <sheetData sheetId="84">
        <row r="4">
          <cell r="C4">
            <v>0</v>
          </cell>
        </row>
      </sheetData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>
        <row r="4">
          <cell r="C4">
            <v>0</v>
          </cell>
        </row>
      </sheetData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Регионы"/>
      <sheetName val="Справочники"/>
      <sheetName val="16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共機J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  <sheetName val="Макро"/>
      <sheetName val="9. Смета затрат"/>
      <sheetName val="SET"/>
      <sheetName val="Детали_Смета"/>
      <sheetName val="Детали_Прочие"/>
      <sheetName val="ИТ-бюджет"/>
      <sheetName val="18 Оптимизация АУР"/>
      <sheetName val="Сведения"/>
      <sheetName val="14б ДПН отчет"/>
      <sheetName val="16а Сводный анализ"/>
      <sheetName val="ИНСТРУКЦИЯ ПО МЭППИНГУ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3.Программа реализации"/>
      <sheetName val="4.Баланс ээ"/>
      <sheetName val="5.Ремонты"/>
      <sheetName val="6.ИПР"/>
      <sheetName val="7.Затраты на персонал"/>
      <sheetName val="8.ОФР"/>
      <sheetName val="10. БДР"/>
      <sheetName val="11.БДДС (ДПН)"/>
      <sheetName val="12.Прогнозный баланс"/>
      <sheetName val="13.ПУЭ"/>
      <sheetName val="Детали Смета"/>
      <sheetName val="Содержание_расшир. формат"/>
      <sheetName val="Содержание_агрегир.формат"/>
      <sheetName val="4. Затраты на персонал"/>
      <sheetName val="5.ИПР"/>
      <sheetName val="6.ОФР"/>
      <sheetName val="7. Смета затрат"/>
      <sheetName val="8.БДР"/>
      <sheetName val="9.БДДС (ДПН)"/>
      <sheetName val="10.Прогнозный баланс"/>
      <sheetName val="11.ПУЭ"/>
      <sheetName val="служебная"/>
      <sheetName val="Sheet1"/>
      <sheetName val="ФБР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/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/>
      <sheetData sheetId="3"/>
      <sheetData sheetId="4">
        <row r="4">
          <cell r="C4">
            <v>0</v>
          </cell>
        </row>
      </sheetData>
      <sheetData sheetId="5">
        <row r="4">
          <cell r="C4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>
        <row r="2">
          <cell r="A2">
            <v>0</v>
          </cell>
        </row>
      </sheetData>
      <sheetData sheetId="61">
        <row r="2">
          <cell r="A2">
            <v>0</v>
          </cell>
        </row>
      </sheetData>
      <sheetData sheetId="62">
        <row r="2">
          <cell r="A2">
            <v>0</v>
          </cell>
        </row>
      </sheetData>
      <sheetData sheetId="63">
        <row r="2">
          <cell r="A2">
            <v>0</v>
          </cell>
        </row>
      </sheetData>
      <sheetData sheetId="64">
        <row r="2">
          <cell r="A2">
            <v>0</v>
          </cell>
        </row>
      </sheetData>
      <sheetData sheetId="65">
        <row r="2">
          <cell r="A2">
            <v>0</v>
          </cell>
        </row>
      </sheetData>
      <sheetData sheetId="66">
        <row r="2">
          <cell r="A2">
            <v>0</v>
          </cell>
        </row>
      </sheetData>
      <sheetData sheetId="67">
        <row r="2">
          <cell r="A2">
            <v>0</v>
          </cell>
        </row>
      </sheetData>
      <sheetData sheetId="68">
        <row r="2">
          <cell r="A2">
            <v>0</v>
          </cell>
        </row>
      </sheetData>
      <sheetData sheetId="69">
        <row r="2">
          <cell r="A2">
            <v>0</v>
          </cell>
        </row>
      </sheetData>
      <sheetData sheetId="70">
        <row r="2">
          <cell r="A2">
            <v>0</v>
          </cell>
        </row>
      </sheetData>
      <sheetData sheetId="71">
        <row r="2">
          <cell r="A2">
            <v>0</v>
          </cell>
        </row>
      </sheetData>
      <sheetData sheetId="72">
        <row r="2">
          <cell r="A2">
            <v>0</v>
          </cell>
        </row>
      </sheetData>
      <sheetData sheetId="73">
        <row r="2">
          <cell r="A2">
            <v>0</v>
          </cell>
        </row>
      </sheetData>
      <sheetData sheetId="74">
        <row r="2">
          <cell r="A2">
            <v>0</v>
          </cell>
        </row>
      </sheetData>
      <sheetData sheetId="75">
        <row r="2">
          <cell r="A2">
            <v>0</v>
          </cell>
        </row>
      </sheetData>
      <sheetData sheetId="76">
        <row r="2">
          <cell r="A2">
            <v>0</v>
          </cell>
        </row>
      </sheetData>
      <sheetData sheetId="77">
        <row r="2">
          <cell r="A2">
            <v>0</v>
          </cell>
        </row>
      </sheetData>
      <sheetData sheetId="78">
        <row r="2">
          <cell r="A2">
            <v>0</v>
          </cell>
        </row>
      </sheetData>
      <sheetData sheetId="79">
        <row r="2">
          <cell r="A2">
            <v>0</v>
          </cell>
        </row>
      </sheetData>
      <sheetData sheetId="80">
        <row r="2">
          <cell r="A2">
            <v>0</v>
          </cell>
        </row>
      </sheetData>
      <sheetData sheetId="81">
        <row r="2">
          <cell r="A2">
            <v>0</v>
          </cell>
        </row>
      </sheetData>
      <sheetData sheetId="82">
        <row r="2">
          <cell r="A2">
            <v>0</v>
          </cell>
        </row>
      </sheetData>
      <sheetData sheetId="83">
        <row r="2">
          <cell r="A2">
            <v>0</v>
          </cell>
        </row>
      </sheetData>
      <sheetData sheetId="84">
        <row r="2">
          <cell r="A2">
            <v>0</v>
          </cell>
        </row>
      </sheetData>
      <sheetData sheetId="85">
        <row r="2">
          <cell r="A2">
            <v>0</v>
          </cell>
        </row>
      </sheetData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доп.расчет"/>
    </sheetNames>
    <sheetDataSet>
      <sheetData sheetId="0">
        <row r="4">
          <cell r="K4">
            <v>15.420827788184001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"/>
    </sheetNames>
    <sheetDataSet>
      <sheetData sheetId="0">
        <row r="30">
          <cell r="P30">
            <v>12.85068982348667</v>
          </cell>
          <cell r="Q30">
            <v>1.7051850335693335</v>
          </cell>
          <cell r="R30">
            <v>11.145504789917336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9"/>
  <sheetViews>
    <sheetView view="pageBreakPreview" topLeftCell="A4" zoomScale="85" zoomScaleNormal="70" zoomScaleSheetLayoutView="85" workbookViewId="0">
      <selection activeCell="A16" sqref="A16:C16"/>
    </sheetView>
  </sheetViews>
  <sheetFormatPr defaultRowHeight="15" x14ac:dyDescent="0.25"/>
  <cols>
    <col min="1" max="1" width="6.85546875" style="3" customWidth="1"/>
    <col min="2" max="2" width="53.5703125" style="3" customWidth="1"/>
    <col min="3" max="3" width="97" style="3" customWidth="1"/>
    <col min="4" max="16384" width="9.140625" style="3"/>
  </cols>
  <sheetData>
    <row r="1" spans="1:3" ht="18.75" x14ac:dyDescent="0.25">
      <c r="A1" s="1"/>
      <c r="B1" s="1"/>
      <c r="C1" s="2" t="s">
        <v>0</v>
      </c>
    </row>
    <row r="2" spans="1:3" ht="18.75" x14ac:dyDescent="0.25">
      <c r="A2" s="1"/>
      <c r="B2" s="1"/>
      <c r="C2" s="2" t="s">
        <v>1</v>
      </c>
    </row>
    <row r="3" spans="1:3" ht="18.75" x14ac:dyDescent="0.25">
      <c r="A3" s="1"/>
      <c r="B3" s="1"/>
      <c r="C3" s="2" t="s">
        <v>2</v>
      </c>
    </row>
    <row r="4" spans="1:3" ht="15.75" x14ac:dyDescent="0.25">
      <c r="A4" s="305"/>
      <c r="B4" s="305"/>
      <c r="C4" s="305"/>
    </row>
    <row r="5" spans="1:3" ht="15.75" x14ac:dyDescent="0.25">
      <c r="A5" s="306" t="s">
        <v>522</v>
      </c>
      <c r="B5" s="306"/>
      <c r="C5" s="306"/>
    </row>
    <row r="6" spans="1:3" ht="15.75" x14ac:dyDescent="0.25">
      <c r="A6" s="305"/>
      <c r="B6" s="305"/>
      <c r="C6" s="305"/>
    </row>
    <row r="7" spans="1:3" ht="18.75" x14ac:dyDescent="0.25">
      <c r="A7" s="307" t="s">
        <v>3</v>
      </c>
      <c r="B7" s="307"/>
      <c r="C7" s="307"/>
    </row>
    <row r="8" spans="1:3" ht="15.75" x14ac:dyDescent="0.25">
      <c r="A8" s="305"/>
      <c r="B8" s="305"/>
      <c r="C8" s="305"/>
    </row>
    <row r="9" spans="1:3" ht="18.75" x14ac:dyDescent="0.25">
      <c r="A9" s="308" t="s">
        <v>497</v>
      </c>
      <c r="B9" s="308"/>
      <c r="C9" s="308"/>
    </row>
    <row r="10" spans="1:3" ht="15.75" x14ac:dyDescent="0.25">
      <c r="A10" s="309" t="s">
        <v>5</v>
      </c>
      <c r="B10" s="309"/>
      <c r="C10" s="309"/>
    </row>
    <row r="11" spans="1:3" ht="15.75" x14ac:dyDescent="0.25">
      <c r="A11" s="305"/>
      <c r="B11" s="305"/>
      <c r="C11" s="305"/>
    </row>
    <row r="12" spans="1:3" ht="15.75" x14ac:dyDescent="0.25">
      <c r="A12" s="310" t="s">
        <v>523</v>
      </c>
      <c r="B12" s="310"/>
      <c r="C12" s="310"/>
    </row>
    <row r="13" spans="1:3" ht="15.75" x14ac:dyDescent="0.25">
      <c r="A13" s="309" t="s">
        <v>6</v>
      </c>
      <c r="B13" s="309"/>
      <c r="C13" s="309"/>
    </row>
    <row r="14" spans="1:3" ht="15.75" x14ac:dyDescent="0.25">
      <c r="A14" s="305"/>
      <c r="B14" s="305"/>
      <c r="C14" s="305"/>
    </row>
    <row r="15" spans="1:3" ht="19.5" customHeight="1" x14ac:dyDescent="0.25">
      <c r="A15" s="304" t="s">
        <v>529</v>
      </c>
      <c r="B15" s="304"/>
      <c r="C15" s="304"/>
    </row>
    <row r="16" spans="1:3" ht="15.75" x14ac:dyDescent="0.25">
      <c r="A16" s="309" t="s">
        <v>7</v>
      </c>
      <c r="B16" s="309"/>
      <c r="C16" s="309"/>
    </row>
    <row r="17" spans="1:3" ht="15.75" x14ac:dyDescent="0.25">
      <c r="A17" s="305"/>
      <c r="B17" s="305"/>
      <c r="C17" s="305"/>
    </row>
    <row r="18" spans="1:3" ht="18.75" x14ac:dyDescent="0.25">
      <c r="A18" s="308" t="s">
        <v>8</v>
      </c>
      <c r="B18" s="308"/>
      <c r="C18" s="308"/>
    </row>
    <row r="19" spans="1:3" ht="15.75" x14ac:dyDescent="0.25">
      <c r="A19" s="305"/>
      <c r="B19" s="305"/>
      <c r="C19" s="305"/>
    </row>
    <row r="20" spans="1:3" ht="31.5" x14ac:dyDescent="0.25">
      <c r="A20" s="4" t="s">
        <v>9</v>
      </c>
      <c r="B20" s="5" t="s">
        <v>10</v>
      </c>
      <c r="C20" s="4" t="s">
        <v>11</v>
      </c>
    </row>
    <row r="21" spans="1:3" ht="15.75" x14ac:dyDescent="0.25">
      <c r="A21" s="4">
        <v>1</v>
      </c>
      <c r="B21" s="5">
        <v>2</v>
      </c>
      <c r="C21" s="4">
        <v>3</v>
      </c>
    </row>
    <row r="22" spans="1:3" ht="31.5" x14ac:dyDescent="0.25">
      <c r="A22" s="6" t="s">
        <v>12</v>
      </c>
      <c r="B22" s="7" t="s">
        <v>13</v>
      </c>
      <c r="C22" s="6" t="s">
        <v>503</v>
      </c>
    </row>
    <row r="23" spans="1:3" ht="72" customHeight="1" x14ac:dyDescent="0.25">
      <c r="A23" s="6" t="s">
        <v>14</v>
      </c>
      <c r="B23" s="7" t="s">
        <v>15</v>
      </c>
      <c r="C23" s="9" t="s">
        <v>498</v>
      </c>
    </row>
    <row r="24" spans="1:3" ht="15.75" x14ac:dyDescent="0.25">
      <c r="A24" s="314"/>
      <c r="B24" s="315"/>
      <c r="C24" s="316"/>
    </row>
    <row r="25" spans="1:3" ht="47.25" x14ac:dyDescent="0.25">
      <c r="A25" s="6" t="s">
        <v>16</v>
      </c>
      <c r="B25" s="9" t="s">
        <v>17</v>
      </c>
      <c r="C25" s="8" t="s">
        <v>505</v>
      </c>
    </row>
    <row r="26" spans="1:3" ht="31.5" x14ac:dyDescent="0.25">
      <c r="A26" s="6" t="s">
        <v>19</v>
      </c>
      <c r="B26" s="9" t="s">
        <v>20</v>
      </c>
      <c r="C26" s="8" t="s">
        <v>487</v>
      </c>
    </row>
    <row r="27" spans="1:3" ht="47.25" x14ac:dyDescent="0.25">
      <c r="A27" s="6" t="s">
        <v>21</v>
      </c>
      <c r="B27" s="9" t="s">
        <v>22</v>
      </c>
      <c r="C27" s="8" t="s">
        <v>504</v>
      </c>
    </row>
    <row r="28" spans="1:3" ht="15.75" x14ac:dyDescent="0.25">
      <c r="A28" s="6" t="s">
        <v>23</v>
      </c>
      <c r="B28" s="9" t="s">
        <v>24</v>
      </c>
      <c r="C28" s="8" t="s">
        <v>393</v>
      </c>
    </row>
    <row r="29" spans="1:3" ht="31.5" x14ac:dyDescent="0.25">
      <c r="A29" s="6" t="s">
        <v>25</v>
      </c>
      <c r="B29" s="9" t="s">
        <v>26</v>
      </c>
      <c r="C29" s="8" t="s">
        <v>488</v>
      </c>
    </row>
    <row r="30" spans="1:3" ht="31.5" x14ac:dyDescent="0.25">
      <c r="A30" s="6" t="s">
        <v>27</v>
      </c>
      <c r="B30" s="9" t="s">
        <v>28</v>
      </c>
      <c r="C30" s="8" t="s">
        <v>488</v>
      </c>
    </row>
    <row r="31" spans="1:3" ht="31.5" x14ac:dyDescent="0.25">
      <c r="A31" s="6" t="s">
        <v>29</v>
      </c>
      <c r="B31" s="9" t="s">
        <v>30</v>
      </c>
      <c r="C31" s="8" t="s">
        <v>488</v>
      </c>
    </row>
    <row r="32" spans="1:3" ht="31.5" x14ac:dyDescent="0.25">
      <c r="A32" s="6" t="s">
        <v>31</v>
      </c>
      <c r="B32" s="9" t="s">
        <v>32</v>
      </c>
      <c r="C32" s="8" t="s">
        <v>488</v>
      </c>
    </row>
    <row r="33" spans="1:3" ht="78.75" x14ac:dyDescent="0.25">
      <c r="A33" s="6" t="s">
        <v>33</v>
      </c>
      <c r="B33" s="9" t="s">
        <v>34</v>
      </c>
      <c r="C33" s="8" t="s">
        <v>489</v>
      </c>
    </row>
    <row r="34" spans="1:3" ht="94.5" x14ac:dyDescent="0.25">
      <c r="A34" s="6" t="s">
        <v>35</v>
      </c>
      <c r="B34" s="9" t="s">
        <v>36</v>
      </c>
      <c r="C34" s="8" t="s">
        <v>488</v>
      </c>
    </row>
    <row r="35" spans="1:3" ht="47.25" x14ac:dyDescent="0.25">
      <c r="A35" s="6" t="s">
        <v>37</v>
      </c>
      <c r="B35" s="9" t="s">
        <v>38</v>
      </c>
      <c r="C35" s="8" t="s">
        <v>488</v>
      </c>
    </row>
    <row r="36" spans="1:3" ht="31.5" x14ac:dyDescent="0.25">
      <c r="A36" s="6" t="s">
        <v>39</v>
      </c>
      <c r="B36" s="9" t="s">
        <v>40</v>
      </c>
      <c r="C36" s="8" t="s">
        <v>393</v>
      </c>
    </row>
    <row r="37" spans="1:3" ht="15.75" x14ac:dyDescent="0.25">
      <c r="A37" s="6" t="s">
        <v>41</v>
      </c>
      <c r="B37" s="9" t="s">
        <v>42</v>
      </c>
      <c r="C37" s="8" t="s">
        <v>393</v>
      </c>
    </row>
    <row r="38" spans="1:3" ht="15.75" x14ac:dyDescent="0.25">
      <c r="A38" s="6" t="s">
        <v>43</v>
      </c>
      <c r="B38" s="9" t="s">
        <v>44</v>
      </c>
      <c r="C38" s="8" t="s">
        <v>393</v>
      </c>
    </row>
    <row r="39" spans="1:3" ht="15.75" x14ac:dyDescent="0.25">
      <c r="A39" s="314"/>
      <c r="B39" s="315"/>
      <c r="C39" s="316"/>
    </row>
    <row r="40" spans="1:3" ht="63" x14ac:dyDescent="0.25">
      <c r="A40" s="6" t="s">
        <v>45</v>
      </c>
      <c r="B40" s="9" t="s">
        <v>46</v>
      </c>
      <c r="C40" s="303" t="s">
        <v>528</v>
      </c>
    </row>
    <row r="41" spans="1:3" ht="94.5" x14ac:dyDescent="0.25">
      <c r="A41" s="6" t="s">
        <v>47</v>
      </c>
      <c r="B41" s="9" t="s">
        <v>48</v>
      </c>
      <c r="C41" s="8" t="s">
        <v>488</v>
      </c>
    </row>
    <row r="42" spans="1:3" ht="78.75" x14ac:dyDescent="0.25">
      <c r="A42" s="10" t="s">
        <v>49</v>
      </c>
      <c r="B42" s="11" t="s">
        <v>50</v>
      </c>
      <c r="C42" s="12" t="s">
        <v>488</v>
      </c>
    </row>
    <row r="43" spans="1:3" ht="173.25" x14ac:dyDescent="0.25">
      <c r="A43" s="6" t="s">
        <v>51</v>
      </c>
      <c r="B43" s="9" t="s">
        <v>52</v>
      </c>
      <c r="C43" s="12" t="s">
        <v>488</v>
      </c>
    </row>
    <row r="44" spans="1:3" ht="94.5" x14ac:dyDescent="0.25">
      <c r="A44" s="13" t="s">
        <v>53</v>
      </c>
      <c r="B44" s="14" t="s">
        <v>54</v>
      </c>
      <c r="C44" s="12" t="s">
        <v>488</v>
      </c>
    </row>
    <row r="45" spans="1:3" ht="78.75" x14ac:dyDescent="0.25">
      <c r="A45" s="13" t="s">
        <v>55</v>
      </c>
      <c r="B45" s="14" t="s">
        <v>56</v>
      </c>
      <c r="C45" s="12" t="s">
        <v>488</v>
      </c>
    </row>
    <row r="46" spans="1:3" ht="94.5" x14ac:dyDescent="0.25">
      <c r="A46" s="13" t="s">
        <v>57</v>
      </c>
      <c r="B46" s="14" t="s">
        <v>58</v>
      </c>
      <c r="C46" s="12" t="s">
        <v>488</v>
      </c>
    </row>
    <row r="47" spans="1:3" ht="15.75" x14ac:dyDescent="0.25">
      <c r="A47" s="311"/>
      <c r="B47" s="312"/>
      <c r="C47" s="313"/>
    </row>
    <row r="48" spans="1:3" ht="47.25" x14ac:dyDescent="0.25">
      <c r="A48" s="13" t="s">
        <v>59</v>
      </c>
      <c r="B48" s="14" t="s">
        <v>60</v>
      </c>
      <c r="C48" s="292">
        <f>[3]СВОД!$K$4</f>
        <v>15.420827788184001</v>
      </c>
    </row>
    <row r="49" spans="1:3" ht="47.25" x14ac:dyDescent="0.25">
      <c r="A49" s="6" t="s">
        <v>61</v>
      </c>
      <c r="B49" s="9" t="s">
        <v>62</v>
      </c>
      <c r="C49" s="292">
        <f>C48</f>
        <v>15.420827788184001</v>
      </c>
    </row>
  </sheetData>
  <mergeCells count="19">
    <mergeCell ref="A47:C47"/>
    <mergeCell ref="A16:C16"/>
    <mergeCell ref="A17:C17"/>
    <mergeCell ref="A18:C18"/>
    <mergeCell ref="A19:C19"/>
    <mergeCell ref="A24:C24"/>
    <mergeCell ref="A39:C39"/>
    <mergeCell ref="A15:C15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</mergeCells>
  <pageMargins left="0.7" right="0.7" top="0.75" bottom="0.75" header="0.3" footer="0.3"/>
  <pageSetup paperSize="9" scale="5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X1141"/>
  <sheetViews>
    <sheetView zoomScale="55" zoomScaleNormal="55" workbookViewId="0">
      <selection activeCell="Z34" sqref="Z34"/>
    </sheetView>
  </sheetViews>
  <sheetFormatPr defaultRowHeight="15" x14ac:dyDescent="0.25"/>
  <cols>
    <col min="1" max="1" width="6.140625" style="3" customWidth="1"/>
    <col min="2" max="2" width="23.140625" style="3" customWidth="1"/>
    <col min="3" max="3" width="13.85546875" style="3" customWidth="1"/>
    <col min="4" max="4" width="20" style="3" customWidth="1"/>
    <col min="5" max="14" width="10" style="3" customWidth="1"/>
    <col min="15" max="15" width="18.7109375" style="3" customWidth="1"/>
    <col min="16" max="16" width="54.85546875" style="3" customWidth="1"/>
    <col min="17" max="17" width="18.85546875" style="3" customWidth="1"/>
    <col min="18" max="18" width="19.140625" style="3" customWidth="1"/>
    <col min="19" max="19" width="20.7109375" style="3" customWidth="1"/>
    <col min="20" max="20" width="17.28515625" style="3" customWidth="1"/>
    <col min="21" max="22" width="13.140625" style="3" customWidth="1"/>
    <col min="23" max="23" width="11.42578125" style="3" customWidth="1"/>
    <col min="24" max="24" width="12.7109375" style="3" customWidth="1"/>
    <col min="25" max="25" width="32" style="3" customWidth="1"/>
    <col min="26" max="26" width="13.7109375" style="3" customWidth="1"/>
    <col min="27" max="27" width="29.5703125" style="3" customWidth="1"/>
    <col min="28" max="28" width="7.7109375" style="3" customWidth="1"/>
    <col min="29" max="29" width="15.5703125" style="112" customWidth="1"/>
    <col min="30" max="30" width="15.5703125" style="3" customWidth="1"/>
    <col min="31" max="31" width="26.140625" style="3" customWidth="1"/>
    <col min="32" max="32" width="15.28515625" style="3" customWidth="1"/>
    <col min="33" max="33" width="15.85546875" style="3" customWidth="1"/>
    <col min="34" max="34" width="28.140625" style="3" customWidth="1"/>
    <col min="35" max="35" width="13.5703125" style="3" customWidth="1"/>
    <col min="36" max="37" width="13.5703125" style="113" customWidth="1"/>
    <col min="38" max="39" width="14.5703125" style="3" customWidth="1"/>
    <col min="40" max="40" width="18" style="3" customWidth="1"/>
    <col min="41" max="41" width="16.85546875" style="3" customWidth="1"/>
    <col min="42" max="43" width="15.5703125" style="3" customWidth="1"/>
    <col min="44" max="45" width="14.85546875" style="3" customWidth="1"/>
    <col min="46" max="48" width="15.85546875" style="3" customWidth="1"/>
    <col min="49" max="49" width="19.85546875" style="3" customWidth="1"/>
    <col min="50" max="50" width="99.28515625" style="3" customWidth="1"/>
    <col min="51" max="16384" width="9.140625" style="3"/>
  </cols>
  <sheetData>
    <row r="1" spans="1:50" ht="18.75" x14ac:dyDescent="0.25">
      <c r="AX1" s="36" t="s">
        <v>89</v>
      </c>
    </row>
    <row r="2" spans="1:50" ht="18.75" x14ac:dyDescent="0.3">
      <c r="AX2" s="37" t="s">
        <v>63</v>
      </c>
    </row>
    <row r="3" spans="1:50" ht="18.75" x14ac:dyDescent="0.3">
      <c r="AX3" s="37" t="s">
        <v>90</v>
      </c>
    </row>
    <row r="5" spans="1:50" ht="18.75" x14ac:dyDescent="0.3">
      <c r="A5" s="435" t="str">
        <f>'1. Местоположение'!A5:C5</f>
        <v>Год раскрытия информации: 2021 год</v>
      </c>
      <c r="B5" s="435"/>
      <c r="C5" s="435"/>
      <c r="D5" s="435"/>
      <c r="E5" s="435"/>
      <c r="F5" s="435"/>
      <c r="G5" s="435"/>
      <c r="H5" s="435"/>
      <c r="I5" s="435"/>
      <c r="J5" s="435"/>
      <c r="K5" s="435"/>
      <c r="L5" s="435"/>
      <c r="M5" s="435"/>
      <c r="N5" s="435"/>
      <c r="O5" s="435"/>
      <c r="P5" s="435"/>
      <c r="Q5" s="435"/>
      <c r="R5" s="435"/>
      <c r="S5" s="435"/>
      <c r="T5" s="435"/>
      <c r="U5" s="435"/>
      <c r="V5" s="435"/>
      <c r="W5" s="435"/>
      <c r="X5" s="435"/>
      <c r="Y5" s="435"/>
      <c r="Z5" s="435"/>
      <c r="AA5" s="435"/>
      <c r="AB5" s="435"/>
      <c r="AC5" s="435"/>
      <c r="AD5" s="435"/>
      <c r="AE5" s="435"/>
      <c r="AF5" s="435"/>
      <c r="AG5" s="435"/>
      <c r="AH5" s="435"/>
      <c r="AI5" s="435"/>
      <c r="AJ5" s="435"/>
      <c r="AK5" s="435"/>
      <c r="AL5" s="435"/>
      <c r="AM5" s="435"/>
      <c r="AN5" s="435"/>
      <c r="AO5" s="435"/>
      <c r="AP5" s="435"/>
      <c r="AQ5" s="435"/>
      <c r="AR5" s="435"/>
      <c r="AS5" s="435"/>
      <c r="AT5" s="435"/>
      <c r="AU5" s="435"/>
      <c r="AV5" s="435"/>
      <c r="AW5" s="435"/>
      <c r="AX5" s="435"/>
    </row>
    <row r="6" spans="1:50" s="117" customFormat="1" ht="18.75" x14ac:dyDescent="0.3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4"/>
      <c r="W6" s="114"/>
      <c r="X6" s="114"/>
      <c r="Y6" s="114"/>
      <c r="Z6" s="114"/>
      <c r="AA6" s="114"/>
      <c r="AB6" s="114"/>
      <c r="AC6" s="115"/>
      <c r="AD6" s="114"/>
      <c r="AE6" s="114"/>
      <c r="AF6" s="114"/>
      <c r="AG6" s="114"/>
      <c r="AH6" s="114"/>
      <c r="AI6" s="114"/>
      <c r="AJ6" s="116"/>
      <c r="AK6" s="116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</row>
    <row r="7" spans="1:50" ht="18.75" customHeight="1" x14ac:dyDescent="0.25">
      <c r="A7" s="431" t="s">
        <v>3</v>
      </c>
      <c r="B7" s="431"/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1"/>
      <c r="O7" s="431"/>
      <c r="P7" s="431"/>
      <c r="Q7" s="431"/>
      <c r="R7" s="431"/>
      <c r="S7" s="431"/>
      <c r="T7" s="431"/>
      <c r="U7" s="431"/>
      <c r="V7" s="431"/>
      <c r="W7" s="431"/>
      <c r="X7" s="431"/>
      <c r="Y7" s="431"/>
      <c r="Z7" s="431"/>
      <c r="AA7" s="431"/>
      <c r="AB7" s="431"/>
      <c r="AC7" s="431"/>
      <c r="AD7" s="431"/>
      <c r="AE7" s="431"/>
      <c r="AF7" s="431"/>
      <c r="AG7" s="431"/>
      <c r="AH7" s="431"/>
      <c r="AI7" s="431"/>
      <c r="AJ7" s="431"/>
      <c r="AK7" s="431"/>
      <c r="AL7" s="431"/>
      <c r="AM7" s="431"/>
      <c r="AN7" s="431"/>
      <c r="AO7" s="431"/>
      <c r="AP7" s="431"/>
      <c r="AQ7" s="431"/>
      <c r="AR7" s="431"/>
      <c r="AS7" s="431"/>
      <c r="AT7" s="431"/>
      <c r="AU7" s="431"/>
      <c r="AV7" s="431"/>
      <c r="AW7" s="431"/>
      <c r="AX7" s="431"/>
    </row>
    <row r="8" spans="1:50" ht="18.75" x14ac:dyDescent="0.25">
      <c r="A8" s="431"/>
      <c r="B8" s="431"/>
      <c r="C8" s="431"/>
      <c r="D8" s="431"/>
      <c r="E8" s="431"/>
      <c r="F8" s="431"/>
      <c r="G8" s="431"/>
      <c r="H8" s="431"/>
      <c r="I8" s="431"/>
      <c r="J8" s="431"/>
      <c r="K8" s="431"/>
      <c r="L8" s="431"/>
      <c r="M8" s="431"/>
      <c r="N8" s="431"/>
      <c r="O8" s="431"/>
      <c r="P8" s="431"/>
      <c r="Q8" s="431"/>
      <c r="R8" s="431"/>
      <c r="S8" s="431"/>
      <c r="T8" s="431"/>
      <c r="U8" s="431"/>
      <c r="V8" s="431"/>
      <c r="W8" s="431"/>
      <c r="X8" s="431"/>
      <c r="Y8" s="431"/>
      <c r="Z8" s="431"/>
      <c r="AA8" s="431"/>
      <c r="AB8" s="431"/>
      <c r="AC8" s="431"/>
      <c r="AD8" s="431"/>
      <c r="AE8" s="431"/>
      <c r="AF8" s="431"/>
      <c r="AG8" s="431"/>
      <c r="AH8" s="431"/>
      <c r="AI8" s="431"/>
      <c r="AJ8" s="431"/>
      <c r="AK8" s="431"/>
      <c r="AL8" s="431"/>
      <c r="AM8" s="431"/>
      <c r="AN8" s="431"/>
      <c r="AO8" s="431"/>
      <c r="AP8" s="431"/>
      <c r="AQ8" s="431"/>
      <c r="AR8" s="431"/>
      <c r="AS8" s="431"/>
      <c r="AT8" s="431"/>
      <c r="AU8" s="431"/>
      <c r="AV8" s="431"/>
      <c r="AW8" s="431"/>
      <c r="AX8" s="431"/>
    </row>
    <row r="9" spans="1:50" ht="18.75" x14ac:dyDescent="0.25">
      <c r="A9" s="432" t="str">
        <f>'1. Местоположение'!A9:C9</f>
        <v>Акционерное общество "НГТ-Энергия"</v>
      </c>
      <c r="B9" s="432"/>
      <c r="C9" s="432"/>
      <c r="D9" s="432"/>
      <c r="E9" s="432"/>
      <c r="F9" s="432"/>
      <c r="G9" s="432"/>
      <c r="H9" s="432"/>
      <c r="I9" s="432"/>
      <c r="J9" s="432"/>
      <c r="K9" s="432"/>
      <c r="L9" s="432"/>
      <c r="M9" s="432"/>
      <c r="N9" s="432"/>
      <c r="O9" s="432"/>
      <c r="P9" s="432"/>
      <c r="Q9" s="432"/>
      <c r="R9" s="432"/>
      <c r="S9" s="432"/>
      <c r="T9" s="432"/>
      <c r="U9" s="432"/>
      <c r="V9" s="432"/>
      <c r="W9" s="432"/>
      <c r="X9" s="432"/>
      <c r="Y9" s="432"/>
      <c r="Z9" s="432"/>
      <c r="AA9" s="432"/>
      <c r="AB9" s="432"/>
      <c r="AC9" s="432"/>
      <c r="AD9" s="432"/>
      <c r="AE9" s="432"/>
      <c r="AF9" s="432"/>
      <c r="AG9" s="432"/>
      <c r="AH9" s="432"/>
      <c r="AI9" s="432"/>
      <c r="AJ9" s="432"/>
      <c r="AK9" s="432"/>
      <c r="AL9" s="432"/>
      <c r="AM9" s="432"/>
      <c r="AN9" s="432"/>
      <c r="AO9" s="432"/>
      <c r="AP9" s="432"/>
      <c r="AQ9" s="432"/>
      <c r="AR9" s="432"/>
      <c r="AS9" s="432"/>
      <c r="AT9" s="432"/>
      <c r="AU9" s="432"/>
      <c r="AV9" s="432"/>
      <c r="AW9" s="432"/>
      <c r="AX9" s="432"/>
    </row>
    <row r="10" spans="1:50" ht="18.75" x14ac:dyDescent="0.25">
      <c r="A10" s="433" t="s">
        <v>65</v>
      </c>
      <c r="B10" s="433"/>
      <c r="C10" s="433"/>
      <c r="D10" s="433"/>
      <c r="E10" s="433"/>
      <c r="F10" s="433"/>
      <c r="G10" s="433"/>
      <c r="H10" s="433"/>
      <c r="I10" s="433"/>
      <c r="J10" s="433"/>
      <c r="K10" s="433"/>
      <c r="L10" s="433"/>
      <c r="M10" s="433"/>
      <c r="N10" s="433"/>
      <c r="O10" s="433"/>
      <c r="P10" s="433"/>
      <c r="Q10" s="433"/>
      <c r="R10" s="433"/>
      <c r="S10" s="433"/>
      <c r="T10" s="433"/>
      <c r="U10" s="433"/>
      <c r="V10" s="433"/>
      <c r="W10" s="433"/>
      <c r="X10" s="433"/>
      <c r="Y10" s="433"/>
      <c r="Z10" s="433"/>
      <c r="AA10" s="433"/>
      <c r="AB10" s="433"/>
      <c r="AC10" s="433"/>
      <c r="AD10" s="433"/>
      <c r="AE10" s="433"/>
      <c r="AF10" s="433"/>
      <c r="AG10" s="433"/>
      <c r="AH10" s="433"/>
      <c r="AI10" s="433"/>
      <c r="AJ10" s="433"/>
      <c r="AK10" s="433"/>
      <c r="AL10" s="433"/>
      <c r="AM10" s="433"/>
      <c r="AN10" s="433"/>
      <c r="AO10" s="433"/>
      <c r="AP10" s="433"/>
      <c r="AQ10" s="433"/>
      <c r="AR10" s="433"/>
      <c r="AS10" s="433"/>
      <c r="AT10" s="433"/>
      <c r="AU10" s="433"/>
      <c r="AV10" s="433"/>
      <c r="AW10" s="433"/>
      <c r="AX10" s="433"/>
    </row>
    <row r="11" spans="1:50" ht="18.75" x14ac:dyDescent="0.25">
      <c r="A11" s="431"/>
      <c r="B11" s="431"/>
      <c r="C11" s="431"/>
      <c r="D11" s="431"/>
      <c r="E11" s="431"/>
      <c r="F11" s="431"/>
      <c r="G11" s="431"/>
      <c r="H11" s="431"/>
      <c r="I11" s="431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1"/>
      <c r="AC11" s="431"/>
      <c r="AD11" s="431"/>
      <c r="AE11" s="431"/>
      <c r="AF11" s="431"/>
      <c r="AG11" s="431"/>
      <c r="AH11" s="431"/>
      <c r="AI11" s="431"/>
      <c r="AJ11" s="431"/>
      <c r="AK11" s="431"/>
      <c r="AL11" s="431"/>
      <c r="AM11" s="431"/>
      <c r="AN11" s="431"/>
      <c r="AO11" s="431"/>
      <c r="AP11" s="431"/>
      <c r="AQ11" s="431"/>
      <c r="AR11" s="431"/>
      <c r="AS11" s="431"/>
      <c r="AT11" s="431"/>
      <c r="AU11" s="431"/>
      <c r="AV11" s="431"/>
      <c r="AW11" s="431"/>
      <c r="AX11" s="431"/>
    </row>
    <row r="12" spans="1:50" ht="54" customHeight="1" x14ac:dyDescent="0.25">
      <c r="A12" s="432" t="str">
        <f>'1. Местоположение'!A12:C12</f>
        <v>L_25</v>
      </c>
      <c r="B12" s="432"/>
      <c r="C12" s="432"/>
      <c r="D12" s="432"/>
      <c r="E12" s="432"/>
      <c r="F12" s="432"/>
      <c r="G12" s="432"/>
      <c r="H12" s="432"/>
      <c r="I12" s="432"/>
      <c r="J12" s="432"/>
      <c r="K12" s="432"/>
      <c r="L12" s="432"/>
      <c r="M12" s="432"/>
      <c r="N12" s="432"/>
      <c r="O12" s="432"/>
      <c r="P12" s="432"/>
      <c r="Q12" s="432"/>
      <c r="R12" s="432"/>
      <c r="S12" s="432"/>
      <c r="T12" s="432"/>
      <c r="U12" s="432"/>
      <c r="V12" s="432"/>
      <c r="W12" s="432"/>
      <c r="X12" s="432"/>
      <c r="Y12" s="432"/>
      <c r="Z12" s="432"/>
      <c r="AA12" s="432"/>
      <c r="AB12" s="432"/>
      <c r="AC12" s="432"/>
      <c r="AD12" s="432"/>
      <c r="AE12" s="432"/>
      <c r="AF12" s="432"/>
      <c r="AG12" s="432"/>
      <c r="AH12" s="432"/>
      <c r="AI12" s="432"/>
      <c r="AJ12" s="432"/>
      <c r="AK12" s="432"/>
      <c r="AL12" s="432"/>
      <c r="AM12" s="432"/>
      <c r="AN12" s="432"/>
      <c r="AO12" s="432"/>
      <c r="AP12" s="432"/>
      <c r="AQ12" s="432"/>
      <c r="AR12" s="432"/>
      <c r="AS12" s="432"/>
      <c r="AT12" s="432"/>
      <c r="AU12" s="432"/>
      <c r="AV12" s="432"/>
      <c r="AW12" s="432"/>
      <c r="AX12" s="432"/>
    </row>
    <row r="13" spans="1:50" ht="18.75" x14ac:dyDescent="0.25">
      <c r="A13" s="433" t="s">
        <v>66</v>
      </c>
      <c r="B13" s="433"/>
      <c r="C13" s="433"/>
      <c r="D13" s="433"/>
      <c r="E13" s="433"/>
      <c r="F13" s="433"/>
      <c r="G13" s="433"/>
      <c r="H13" s="433"/>
      <c r="I13" s="433"/>
      <c r="J13" s="433"/>
      <c r="K13" s="433"/>
      <c r="L13" s="433"/>
      <c r="M13" s="433"/>
      <c r="N13" s="433"/>
      <c r="O13" s="433"/>
      <c r="P13" s="433"/>
      <c r="Q13" s="433"/>
      <c r="R13" s="433"/>
      <c r="S13" s="433"/>
      <c r="T13" s="433"/>
      <c r="U13" s="433"/>
      <c r="V13" s="433"/>
      <c r="W13" s="433"/>
      <c r="X13" s="433"/>
      <c r="Y13" s="433"/>
      <c r="Z13" s="433"/>
      <c r="AA13" s="433"/>
      <c r="AB13" s="433"/>
      <c r="AC13" s="433"/>
      <c r="AD13" s="433"/>
      <c r="AE13" s="433"/>
      <c r="AF13" s="433"/>
      <c r="AG13" s="433"/>
      <c r="AH13" s="433"/>
      <c r="AI13" s="433"/>
      <c r="AJ13" s="433"/>
      <c r="AK13" s="433"/>
      <c r="AL13" s="433"/>
      <c r="AM13" s="433"/>
      <c r="AN13" s="433"/>
      <c r="AO13" s="433"/>
      <c r="AP13" s="433"/>
      <c r="AQ13" s="433"/>
      <c r="AR13" s="433"/>
      <c r="AS13" s="433"/>
      <c r="AT13" s="433"/>
      <c r="AU13" s="433"/>
      <c r="AV13" s="433"/>
      <c r="AW13" s="433"/>
      <c r="AX13" s="433"/>
    </row>
    <row r="14" spans="1:50" ht="18.75" x14ac:dyDescent="0.25">
      <c r="A14" s="434"/>
      <c r="B14" s="434"/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4"/>
      <c r="R14" s="434"/>
      <c r="S14" s="434"/>
      <c r="T14" s="434"/>
      <c r="U14" s="434"/>
      <c r="V14" s="434"/>
      <c r="W14" s="434"/>
      <c r="X14" s="434"/>
      <c r="Y14" s="434"/>
      <c r="Z14" s="434"/>
      <c r="AA14" s="434"/>
      <c r="AB14" s="434"/>
      <c r="AC14" s="434"/>
      <c r="AD14" s="434"/>
      <c r="AE14" s="434"/>
      <c r="AF14" s="434"/>
      <c r="AG14" s="434"/>
      <c r="AH14" s="434"/>
      <c r="AI14" s="434"/>
      <c r="AJ14" s="434"/>
      <c r="AK14" s="434"/>
      <c r="AL14" s="434"/>
      <c r="AM14" s="434"/>
      <c r="AN14" s="434"/>
      <c r="AO14" s="434"/>
      <c r="AP14" s="434"/>
      <c r="AQ14" s="434"/>
      <c r="AR14" s="434"/>
      <c r="AS14" s="434"/>
      <c r="AT14" s="434"/>
      <c r="AU14" s="434"/>
      <c r="AV14" s="434"/>
      <c r="AW14" s="434"/>
      <c r="AX14" s="434"/>
    </row>
    <row r="15" spans="1:50" ht="53.25" customHeight="1" x14ac:dyDescent="0.25">
      <c r="A15" s="432" t="str">
        <f>'1. Местоположение'!A15:C15</f>
        <v xml:space="preserve">Строительство ВЛ-6 кВ от УЗА 186 км МН "Тихорецк-Туапсе-1" до ВЛ-6кВ № Ха-22 </v>
      </c>
      <c r="B15" s="432"/>
      <c r="C15" s="432"/>
      <c r="D15" s="432"/>
      <c r="E15" s="432"/>
      <c r="F15" s="432"/>
      <c r="G15" s="432"/>
      <c r="H15" s="432"/>
      <c r="I15" s="432"/>
      <c r="J15" s="432"/>
      <c r="K15" s="432"/>
      <c r="L15" s="432"/>
      <c r="M15" s="432"/>
      <c r="N15" s="432"/>
      <c r="O15" s="432"/>
      <c r="P15" s="432"/>
      <c r="Q15" s="432"/>
      <c r="R15" s="432"/>
      <c r="S15" s="432"/>
      <c r="T15" s="432"/>
      <c r="U15" s="432"/>
      <c r="V15" s="432"/>
      <c r="W15" s="432"/>
      <c r="X15" s="432"/>
      <c r="Y15" s="432"/>
      <c r="Z15" s="432"/>
      <c r="AA15" s="432"/>
      <c r="AB15" s="432"/>
      <c r="AC15" s="432"/>
      <c r="AD15" s="432"/>
      <c r="AE15" s="432"/>
      <c r="AF15" s="432"/>
      <c r="AG15" s="432"/>
      <c r="AH15" s="432"/>
      <c r="AI15" s="432"/>
      <c r="AJ15" s="432"/>
      <c r="AK15" s="432"/>
      <c r="AL15" s="432"/>
      <c r="AM15" s="432"/>
      <c r="AN15" s="432"/>
      <c r="AO15" s="432"/>
      <c r="AP15" s="432"/>
      <c r="AQ15" s="432"/>
      <c r="AR15" s="432"/>
      <c r="AS15" s="432"/>
      <c r="AT15" s="432"/>
      <c r="AU15" s="432"/>
      <c r="AV15" s="432"/>
      <c r="AW15" s="432"/>
      <c r="AX15" s="432"/>
    </row>
    <row r="16" spans="1:50" ht="18.75" x14ac:dyDescent="0.25">
      <c r="A16" s="430" t="s">
        <v>67</v>
      </c>
      <c r="B16" s="430"/>
      <c r="C16" s="430"/>
      <c r="D16" s="430"/>
      <c r="E16" s="430"/>
      <c r="F16" s="430"/>
      <c r="G16" s="430"/>
      <c r="H16" s="430"/>
      <c r="I16" s="430"/>
      <c r="J16" s="430"/>
      <c r="K16" s="430"/>
      <c r="L16" s="430"/>
      <c r="M16" s="430"/>
      <c r="N16" s="430"/>
      <c r="O16" s="430"/>
      <c r="P16" s="430"/>
      <c r="Q16" s="430"/>
      <c r="R16" s="430"/>
      <c r="S16" s="430"/>
      <c r="T16" s="430"/>
      <c r="U16" s="430"/>
      <c r="V16" s="430"/>
      <c r="W16" s="430"/>
      <c r="X16" s="430"/>
      <c r="Y16" s="430"/>
      <c r="Z16" s="430"/>
      <c r="AA16" s="430"/>
      <c r="AB16" s="430"/>
      <c r="AC16" s="430"/>
      <c r="AD16" s="430"/>
      <c r="AE16" s="430"/>
      <c r="AF16" s="430"/>
      <c r="AG16" s="430"/>
      <c r="AH16" s="430"/>
      <c r="AI16" s="430"/>
      <c r="AJ16" s="430"/>
      <c r="AK16" s="430"/>
      <c r="AL16" s="430"/>
      <c r="AM16" s="430"/>
      <c r="AN16" s="430"/>
      <c r="AO16" s="430"/>
      <c r="AP16" s="430"/>
      <c r="AQ16" s="430"/>
      <c r="AR16" s="430"/>
      <c r="AS16" s="430"/>
      <c r="AT16" s="430"/>
      <c r="AU16" s="430"/>
      <c r="AV16" s="430"/>
      <c r="AW16" s="430"/>
      <c r="AX16" s="430"/>
    </row>
    <row r="17" spans="1:50" ht="18.75" x14ac:dyDescent="0.3">
      <c r="A17" s="437"/>
      <c r="B17" s="437"/>
      <c r="C17" s="437"/>
      <c r="D17" s="437"/>
      <c r="E17" s="437"/>
      <c r="F17" s="437"/>
      <c r="G17" s="437"/>
      <c r="H17" s="437"/>
      <c r="I17" s="437"/>
      <c r="J17" s="437"/>
      <c r="K17" s="437"/>
      <c r="L17" s="437"/>
      <c r="M17" s="437"/>
      <c r="N17" s="437"/>
      <c r="O17" s="437"/>
      <c r="P17" s="437"/>
      <c r="Q17" s="437"/>
      <c r="R17" s="437"/>
      <c r="S17" s="437"/>
      <c r="T17" s="437"/>
      <c r="U17" s="437"/>
      <c r="V17" s="437"/>
      <c r="W17" s="437"/>
      <c r="X17" s="437"/>
      <c r="Y17" s="437"/>
      <c r="Z17" s="437"/>
      <c r="AA17" s="437"/>
      <c r="AB17" s="437"/>
      <c r="AC17" s="437"/>
      <c r="AD17" s="437"/>
      <c r="AE17" s="437"/>
      <c r="AF17" s="437"/>
      <c r="AG17" s="437"/>
      <c r="AH17" s="437"/>
      <c r="AI17" s="437"/>
      <c r="AJ17" s="437"/>
      <c r="AK17" s="437"/>
      <c r="AL17" s="437"/>
      <c r="AM17" s="437"/>
      <c r="AN17" s="437"/>
      <c r="AO17" s="437"/>
      <c r="AP17" s="437"/>
      <c r="AQ17" s="437"/>
      <c r="AR17" s="437"/>
      <c r="AS17" s="437"/>
      <c r="AT17" s="437"/>
      <c r="AU17" s="437"/>
      <c r="AV17" s="437"/>
      <c r="AW17" s="437"/>
      <c r="AX17" s="437"/>
    </row>
    <row r="18" spans="1:50" ht="18.75" x14ac:dyDescent="0.3">
      <c r="A18" s="438" t="s">
        <v>231</v>
      </c>
      <c r="B18" s="438"/>
      <c r="C18" s="438"/>
      <c r="D18" s="438"/>
      <c r="E18" s="438"/>
      <c r="F18" s="438"/>
      <c r="G18" s="438"/>
      <c r="H18" s="438"/>
      <c r="I18" s="438"/>
      <c r="J18" s="438"/>
      <c r="K18" s="438"/>
      <c r="L18" s="438"/>
      <c r="M18" s="438"/>
      <c r="N18" s="438"/>
      <c r="O18" s="438"/>
      <c r="P18" s="438"/>
      <c r="Q18" s="438"/>
      <c r="R18" s="438"/>
      <c r="S18" s="438"/>
      <c r="T18" s="438"/>
      <c r="U18" s="438"/>
      <c r="V18" s="438"/>
      <c r="W18" s="438"/>
      <c r="X18" s="438"/>
      <c r="Y18" s="438"/>
      <c r="Z18" s="438"/>
      <c r="AA18" s="438"/>
      <c r="AB18" s="438"/>
      <c r="AC18" s="438"/>
      <c r="AD18" s="438"/>
      <c r="AE18" s="438"/>
      <c r="AF18" s="438"/>
      <c r="AG18" s="438"/>
      <c r="AH18" s="438"/>
      <c r="AI18" s="438"/>
      <c r="AJ18" s="438"/>
      <c r="AK18" s="438"/>
      <c r="AL18" s="438"/>
      <c r="AM18" s="438"/>
      <c r="AN18" s="438"/>
      <c r="AO18" s="438"/>
      <c r="AP18" s="438"/>
      <c r="AQ18" s="438"/>
      <c r="AR18" s="438"/>
      <c r="AS18" s="438"/>
      <c r="AT18" s="438"/>
      <c r="AU18" s="438"/>
      <c r="AV18" s="438"/>
      <c r="AW18" s="438"/>
      <c r="AX18" s="438"/>
    </row>
    <row r="19" spans="1:50" s="55" customFormat="1" ht="18.75" x14ac:dyDescent="0.3">
      <c r="A19" s="118"/>
      <c r="B19" s="118"/>
      <c r="C19" s="118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9"/>
      <c r="AD19" s="118"/>
      <c r="AE19" s="118"/>
      <c r="AF19" s="118"/>
      <c r="AG19" s="118"/>
      <c r="AH19" s="118"/>
      <c r="AI19" s="118"/>
      <c r="AJ19" s="120"/>
      <c r="AK19" s="120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</row>
    <row r="20" spans="1:50" ht="47.25" customHeight="1" x14ac:dyDescent="0.25">
      <c r="A20" s="436" t="s">
        <v>232</v>
      </c>
      <c r="B20" s="436" t="s">
        <v>233</v>
      </c>
      <c r="C20" s="436" t="s">
        <v>234</v>
      </c>
      <c r="D20" s="436" t="s">
        <v>235</v>
      </c>
      <c r="E20" s="436" t="s">
        <v>236</v>
      </c>
      <c r="F20" s="436"/>
      <c r="G20" s="436"/>
      <c r="H20" s="436"/>
      <c r="I20" s="436"/>
      <c r="J20" s="436"/>
      <c r="K20" s="436"/>
      <c r="L20" s="436"/>
      <c r="M20" s="436"/>
      <c r="N20" s="436"/>
      <c r="O20" s="436" t="s">
        <v>237</v>
      </c>
      <c r="P20" s="436" t="s">
        <v>238</v>
      </c>
      <c r="Q20" s="436" t="s">
        <v>239</v>
      </c>
      <c r="R20" s="436" t="s">
        <v>240</v>
      </c>
      <c r="S20" s="436" t="s">
        <v>241</v>
      </c>
      <c r="T20" s="436" t="s">
        <v>242</v>
      </c>
      <c r="U20" s="436" t="s">
        <v>243</v>
      </c>
      <c r="V20" s="436"/>
      <c r="W20" s="439" t="s">
        <v>244</v>
      </c>
      <c r="X20" s="439" t="s">
        <v>245</v>
      </c>
      <c r="Y20" s="436" t="s">
        <v>246</v>
      </c>
      <c r="Z20" s="436" t="s">
        <v>247</v>
      </c>
      <c r="AA20" s="436" t="s">
        <v>248</v>
      </c>
      <c r="AB20" s="445" t="s">
        <v>249</v>
      </c>
      <c r="AC20" s="446" t="s">
        <v>250</v>
      </c>
      <c r="AD20" s="436" t="s">
        <v>251</v>
      </c>
      <c r="AE20" s="436" t="s">
        <v>252</v>
      </c>
      <c r="AF20" s="436" t="s">
        <v>253</v>
      </c>
      <c r="AG20" s="436" t="s">
        <v>254</v>
      </c>
      <c r="AH20" s="436" t="s">
        <v>255</v>
      </c>
      <c r="AI20" s="436"/>
      <c r="AJ20" s="436"/>
      <c r="AK20" s="436"/>
      <c r="AL20" s="436"/>
      <c r="AM20" s="436"/>
      <c r="AN20" s="436" t="s">
        <v>256</v>
      </c>
      <c r="AO20" s="436"/>
      <c r="AP20" s="436"/>
      <c r="AQ20" s="436"/>
      <c r="AR20" s="436" t="s">
        <v>257</v>
      </c>
      <c r="AS20" s="436"/>
      <c r="AT20" s="436" t="s">
        <v>258</v>
      </c>
      <c r="AU20" s="436" t="s">
        <v>259</v>
      </c>
      <c r="AV20" s="436" t="s">
        <v>260</v>
      </c>
      <c r="AW20" s="436" t="s">
        <v>261</v>
      </c>
      <c r="AX20" s="436" t="s">
        <v>262</v>
      </c>
    </row>
    <row r="21" spans="1:50" ht="83.25" customHeight="1" x14ac:dyDescent="0.25">
      <c r="A21" s="436"/>
      <c r="B21" s="436"/>
      <c r="C21" s="436"/>
      <c r="D21" s="436"/>
      <c r="E21" s="442" t="s">
        <v>263</v>
      </c>
      <c r="F21" s="442" t="s">
        <v>264</v>
      </c>
      <c r="G21" s="442" t="s">
        <v>265</v>
      </c>
      <c r="H21" s="441" t="s">
        <v>266</v>
      </c>
      <c r="I21" s="441" t="s">
        <v>267</v>
      </c>
      <c r="J21" s="441" t="s">
        <v>268</v>
      </c>
      <c r="K21" s="442" t="s">
        <v>128</v>
      </c>
      <c r="L21" s="442" t="s">
        <v>129</v>
      </c>
      <c r="M21" s="442" t="s">
        <v>130</v>
      </c>
      <c r="N21" s="442" t="s">
        <v>131</v>
      </c>
      <c r="O21" s="436"/>
      <c r="P21" s="436"/>
      <c r="Q21" s="436"/>
      <c r="R21" s="436"/>
      <c r="S21" s="436"/>
      <c r="T21" s="436"/>
      <c r="U21" s="436" t="s">
        <v>269</v>
      </c>
      <c r="V21" s="436" t="s">
        <v>270</v>
      </c>
      <c r="W21" s="439"/>
      <c r="X21" s="439"/>
      <c r="Y21" s="436"/>
      <c r="Z21" s="436"/>
      <c r="AA21" s="436"/>
      <c r="AB21" s="436"/>
      <c r="AC21" s="446"/>
      <c r="AD21" s="436"/>
      <c r="AE21" s="436"/>
      <c r="AF21" s="436"/>
      <c r="AG21" s="436"/>
      <c r="AH21" s="436" t="s">
        <v>271</v>
      </c>
      <c r="AI21" s="436"/>
      <c r="AJ21" s="443" t="s">
        <v>272</v>
      </c>
      <c r="AK21" s="444"/>
      <c r="AL21" s="436" t="s">
        <v>273</v>
      </c>
      <c r="AM21" s="436" t="s">
        <v>274</v>
      </c>
      <c r="AN21" s="436" t="s">
        <v>275</v>
      </c>
      <c r="AO21" s="436" t="s">
        <v>276</v>
      </c>
      <c r="AP21" s="436" t="s">
        <v>277</v>
      </c>
      <c r="AQ21" s="436" t="s">
        <v>278</v>
      </c>
      <c r="AR21" s="436" t="s">
        <v>279</v>
      </c>
      <c r="AS21" s="440" t="s">
        <v>270</v>
      </c>
      <c r="AT21" s="436"/>
      <c r="AU21" s="436"/>
      <c r="AV21" s="436"/>
      <c r="AW21" s="436"/>
      <c r="AX21" s="436"/>
    </row>
    <row r="22" spans="1:50" ht="79.5" customHeight="1" x14ac:dyDescent="0.25">
      <c r="A22" s="436"/>
      <c r="B22" s="436"/>
      <c r="C22" s="436"/>
      <c r="D22" s="436"/>
      <c r="E22" s="442"/>
      <c r="F22" s="442"/>
      <c r="G22" s="442"/>
      <c r="H22" s="441"/>
      <c r="I22" s="441"/>
      <c r="J22" s="441"/>
      <c r="K22" s="442"/>
      <c r="L22" s="442"/>
      <c r="M22" s="442"/>
      <c r="N22" s="442"/>
      <c r="O22" s="436"/>
      <c r="P22" s="436"/>
      <c r="Q22" s="436"/>
      <c r="R22" s="436"/>
      <c r="S22" s="436"/>
      <c r="T22" s="436"/>
      <c r="U22" s="436"/>
      <c r="V22" s="436"/>
      <c r="W22" s="439"/>
      <c r="X22" s="439"/>
      <c r="Y22" s="436"/>
      <c r="Z22" s="436"/>
      <c r="AA22" s="436"/>
      <c r="AB22" s="436"/>
      <c r="AC22" s="446"/>
      <c r="AD22" s="436"/>
      <c r="AE22" s="436"/>
      <c r="AF22" s="436"/>
      <c r="AG22" s="436"/>
      <c r="AH22" s="121" t="s">
        <v>280</v>
      </c>
      <c r="AI22" s="121" t="s">
        <v>281</v>
      </c>
      <c r="AJ22" s="122" t="s">
        <v>269</v>
      </c>
      <c r="AK22" s="122" t="s">
        <v>270</v>
      </c>
      <c r="AL22" s="436"/>
      <c r="AM22" s="436"/>
      <c r="AN22" s="436"/>
      <c r="AO22" s="436"/>
      <c r="AP22" s="436"/>
      <c r="AQ22" s="436"/>
      <c r="AR22" s="436"/>
      <c r="AS22" s="440"/>
      <c r="AT22" s="436"/>
      <c r="AU22" s="436"/>
      <c r="AV22" s="436"/>
      <c r="AW22" s="436"/>
      <c r="AX22" s="436"/>
    </row>
    <row r="23" spans="1:50" ht="18.75" x14ac:dyDescent="0.25">
      <c r="A23" s="123">
        <v>1</v>
      </c>
      <c r="B23" s="123">
        <v>2</v>
      </c>
      <c r="C23" s="123">
        <v>3</v>
      </c>
      <c r="D23" s="123">
        <v>4</v>
      </c>
      <c r="E23" s="123">
        <v>5</v>
      </c>
      <c r="F23" s="123">
        <v>6</v>
      </c>
      <c r="G23" s="123">
        <v>7</v>
      </c>
      <c r="H23" s="123">
        <v>8</v>
      </c>
      <c r="I23" s="123">
        <v>9</v>
      </c>
      <c r="J23" s="123">
        <v>10</v>
      </c>
      <c r="K23" s="123">
        <v>11</v>
      </c>
      <c r="L23" s="123">
        <v>12</v>
      </c>
      <c r="M23" s="123">
        <v>13</v>
      </c>
      <c r="N23" s="123">
        <v>14</v>
      </c>
      <c r="O23" s="123">
        <v>15</v>
      </c>
      <c r="P23" s="123">
        <v>16</v>
      </c>
      <c r="Q23" s="123">
        <v>17</v>
      </c>
      <c r="R23" s="123">
        <v>18</v>
      </c>
      <c r="S23" s="123">
        <v>19</v>
      </c>
      <c r="T23" s="123">
        <v>20</v>
      </c>
      <c r="U23" s="123">
        <v>21</v>
      </c>
      <c r="V23" s="123">
        <v>22</v>
      </c>
      <c r="W23" s="123">
        <v>23</v>
      </c>
      <c r="X23" s="123">
        <v>24</v>
      </c>
      <c r="Y23" s="123">
        <v>25</v>
      </c>
      <c r="Z23" s="123">
        <v>26</v>
      </c>
      <c r="AA23" s="123">
        <v>27</v>
      </c>
      <c r="AB23" s="123">
        <v>28</v>
      </c>
      <c r="AC23" s="124">
        <v>29</v>
      </c>
      <c r="AD23" s="123">
        <v>30</v>
      </c>
      <c r="AE23" s="123">
        <v>31</v>
      </c>
      <c r="AF23" s="123">
        <v>32</v>
      </c>
      <c r="AG23" s="123">
        <v>33</v>
      </c>
      <c r="AH23" s="123">
        <v>34</v>
      </c>
      <c r="AI23" s="123">
        <v>35</v>
      </c>
      <c r="AJ23" s="123">
        <v>36</v>
      </c>
      <c r="AK23" s="123">
        <v>37</v>
      </c>
      <c r="AL23" s="123">
        <v>38</v>
      </c>
      <c r="AM23" s="123">
        <v>39</v>
      </c>
      <c r="AN23" s="123">
        <v>40</v>
      </c>
      <c r="AO23" s="123">
        <v>41</v>
      </c>
      <c r="AP23" s="123">
        <v>42</v>
      </c>
      <c r="AQ23" s="123">
        <v>43</v>
      </c>
      <c r="AR23" s="123">
        <v>44</v>
      </c>
      <c r="AS23" s="123">
        <v>45</v>
      </c>
      <c r="AT23" s="123">
        <v>46</v>
      </c>
      <c r="AU23" s="123">
        <v>47</v>
      </c>
      <c r="AV23" s="123">
        <v>48</v>
      </c>
      <c r="AW23" s="123">
        <v>49</v>
      </c>
      <c r="AX23" s="123">
        <v>50</v>
      </c>
    </row>
    <row r="24" spans="1:50" s="133" customFormat="1" ht="18.75" x14ac:dyDescent="0.3">
      <c r="A24" s="280"/>
      <c r="B24" s="280"/>
      <c r="C24" s="280"/>
      <c r="D24" s="281"/>
      <c r="E24" s="282"/>
      <c r="F24" s="282"/>
      <c r="G24" s="282"/>
      <c r="H24" s="282"/>
      <c r="I24" s="282"/>
      <c r="J24" s="282"/>
      <c r="K24" s="282"/>
      <c r="L24" s="282"/>
      <c r="M24" s="282"/>
      <c r="N24" s="282"/>
      <c r="O24" s="283"/>
      <c r="P24" s="280"/>
      <c r="Q24" s="280"/>
      <c r="R24" s="284"/>
      <c r="S24" s="282"/>
      <c r="T24" s="284"/>
      <c r="U24" s="285"/>
      <c r="V24" s="282"/>
      <c r="W24" s="286"/>
      <c r="X24" s="286"/>
      <c r="Y24" s="287"/>
      <c r="Z24" s="284"/>
      <c r="AA24" s="283"/>
      <c r="AB24" s="286"/>
      <c r="AC24" s="284"/>
      <c r="AD24" s="284"/>
      <c r="AE24" s="280"/>
      <c r="AF24" s="284"/>
      <c r="AG24" s="288"/>
      <c r="AH24" s="280"/>
      <c r="AI24" s="280"/>
      <c r="AJ24" s="289"/>
      <c r="AK24" s="289"/>
      <c r="AL24" s="289"/>
      <c r="AM24" s="289"/>
      <c r="AN24" s="280"/>
      <c r="AO24" s="280"/>
      <c r="AP24" s="289"/>
      <c r="AQ24" s="280"/>
      <c r="AR24" s="289"/>
      <c r="AS24" s="289"/>
      <c r="AT24" s="289"/>
      <c r="AU24" s="289"/>
      <c r="AV24" s="289"/>
      <c r="AW24" s="280"/>
      <c r="AX24" s="280"/>
    </row>
    <row r="25" spans="1:50" ht="18.75" x14ac:dyDescent="0.25">
      <c r="A25" s="125"/>
      <c r="B25" s="125"/>
      <c r="C25" s="125"/>
      <c r="D25" s="12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8"/>
      <c r="P25" s="125"/>
      <c r="Q25" s="125"/>
      <c r="R25" s="141"/>
      <c r="S25" s="127"/>
      <c r="T25" s="141"/>
      <c r="U25" s="129"/>
      <c r="V25" s="127"/>
      <c r="W25" s="130"/>
      <c r="X25" s="130"/>
      <c r="Y25" s="131"/>
      <c r="Z25" s="141"/>
      <c r="AA25" s="128"/>
      <c r="AB25" s="130"/>
      <c r="AC25" s="141"/>
      <c r="AD25" s="141"/>
      <c r="AE25" s="125"/>
      <c r="AF25" s="141"/>
      <c r="AG25" s="143"/>
      <c r="AH25" s="125"/>
      <c r="AI25" s="125"/>
      <c r="AJ25" s="132"/>
      <c r="AK25" s="132"/>
      <c r="AL25" s="132"/>
      <c r="AM25" s="132"/>
      <c r="AN25" s="125"/>
      <c r="AO25" s="125"/>
      <c r="AP25" s="132"/>
      <c r="AQ25" s="125"/>
      <c r="AR25" s="132"/>
      <c r="AS25" s="132"/>
      <c r="AT25" s="132"/>
      <c r="AU25" s="132"/>
      <c r="AV25" s="132"/>
      <c r="AW25" s="125"/>
      <c r="AX25" s="125"/>
    </row>
    <row r="26" spans="1:50" ht="18.75" x14ac:dyDescent="0.25">
      <c r="A26" s="125"/>
      <c r="B26" s="125"/>
      <c r="C26" s="125"/>
      <c r="D26" s="12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8"/>
      <c r="P26" s="125"/>
      <c r="Q26" s="125"/>
      <c r="R26" s="141"/>
      <c r="S26" s="127"/>
      <c r="T26" s="141"/>
      <c r="U26" s="129"/>
      <c r="V26" s="127"/>
      <c r="W26" s="130"/>
      <c r="X26" s="130"/>
      <c r="Y26" s="131"/>
      <c r="Z26" s="141"/>
      <c r="AA26" s="128"/>
      <c r="AB26" s="130"/>
      <c r="AC26" s="141"/>
      <c r="AD26" s="141"/>
      <c r="AE26" s="125"/>
      <c r="AF26" s="141"/>
      <c r="AG26" s="143"/>
      <c r="AH26" s="125"/>
      <c r="AI26" s="125"/>
      <c r="AJ26" s="132"/>
      <c r="AK26" s="132"/>
      <c r="AL26" s="132"/>
      <c r="AM26" s="132"/>
      <c r="AN26" s="125"/>
      <c r="AO26" s="125"/>
      <c r="AP26" s="132"/>
      <c r="AQ26" s="125"/>
      <c r="AR26" s="132"/>
      <c r="AS26" s="132"/>
      <c r="AT26" s="132"/>
      <c r="AU26" s="132"/>
      <c r="AV26" s="132"/>
      <c r="AW26" s="125"/>
      <c r="AX26" s="125"/>
    </row>
    <row r="27" spans="1:50" ht="18.75" x14ac:dyDescent="0.25">
      <c r="A27" s="125"/>
      <c r="B27" s="125"/>
      <c r="C27" s="125"/>
      <c r="D27" s="12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8"/>
      <c r="P27" s="125"/>
      <c r="Q27" s="125"/>
      <c r="R27" s="141"/>
      <c r="S27" s="127"/>
      <c r="T27" s="141"/>
      <c r="U27" s="129"/>
      <c r="V27" s="127"/>
      <c r="W27" s="130"/>
      <c r="X27" s="130"/>
      <c r="Y27" s="131"/>
      <c r="Z27" s="141"/>
      <c r="AA27" s="128"/>
      <c r="AB27" s="130"/>
      <c r="AC27" s="141"/>
      <c r="AD27" s="141"/>
      <c r="AE27" s="125"/>
      <c r="AF27" s="141"/>
      <c r="AG27" s="143"/>
      <c r="AH27" s="125"/>
      <c r="AI27" s="125"/>
      <c r="AJ27" s="132"/>
      <c r="AK27" s="132"/>
      <c r="AL27" s="132"/>
      <c r="AM27" s="132"/>
      <c r="AN27" s="125"/>
      <c r="AO27" s="125"/>
      <c r="AP27" s="132"/>
      <c r="AQ27" s="125"/>
      <c r="AR27" s="132"/>
      <c r="AS27" s="132"/>
      <c r="AT27" s="132"/>
      <c r="AU27" s="132"/>
      <c r="AV27" s="132"/>
      <c r="AW27" s="125"/>
      <c r="AX27" s="125"/>
    </row>
    <row r="28" spans="1:50" ht="18.75" x14ac:dyDescent="0.25">
      <c r="A28" s="125"/>
      <c r="B28" s="125"/>
      <c r="C28" s="125"/>
      <c r="D28" s="12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8"/>
      <c r="P28" s="125"/>
      <c r="Q28" s="125"/>
      <c r="R28" s="141"/>
      <c r="S28" s="127"/>
      <c r="T28" s="141"/>
      <c r="U28" s="129"/>
      <c r="V28" s="127"/>
      <c r="W28" s="130"/>
      <c r="X28" s="130"/>
      <c r="Y28" s="131"/>
      <c r="Z28" s="141"/>
      <c r="AA28" s="128"/>
      <c r="AB28" s="130"/>
      <c r="AC28" s="141"/>
      <c r="AD28" s="141"/>
      <c r="AE28" s="125"/>
      <c r="AF28" s="141"/>
      <c r="AG28" s="143"/>
      <c r="AH28" s="125"/>
      <c r="AI28" s="125"/>
      <c r="AJ28" s="132"/>
      <c r="AK28" s="132"/>
      <c r="AL28" s="132"/>
      <c r="AM28" s="132"/>
      <c r="AN28" s="125"/>
      <c r="AO28" s="125"/>
      <c r="AP28" s="132"/>
      <c r="AQ28" s="125"/>
      <c r="AR28" s="132"/>
      <c r="AS28" s="132"/>
      <c r="AT28" s="132"/>
      <c r="AU28" s="132"/>
      <c r="AV28" s="132"/>
      <c r="AW28" s="125"/>
      <c r="AX28" s="125"/>
    </row>
    <row r="29" spans="1:50" ht="18.75" x14ac:dyDescent="0.25">
      <c r="A29" s="125"/>
      <c r="B29" s="125"/>
      <c r="C29" s="125"/>
      <c r="D29" s="12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8"/>
      <c r="P29" s="125"/>
      <c r="Q29" s="125"/>
      <c r="R29" s="141"/>
      <c r="S29" s="127"/>
      <c r="T29" s="141"/>
      <c r="U29" s="129"/>
      <c r="V29" s="127"/>
      <c r="W29" s="130"/>
      <c r="X29" s="130"/>
      <c r="Y29" s="131"/>
      <c r="Z29" s="141"/>
      <c r="AA29" s="128"/>
      <c r="AB29" s="130"/>
      <c r="AC29" s="141"/>
      <c r="AD29" s="141"/>
      <c r="AE29" s="125"/>
      <c r="AF29" s="141"/>
      <c r="AG29" s="143"/>
      <c r="AH29" s="125"/>
      <c r="AI29" s="125"/>
      <c r="AJ29" s="132"/>
      <c r="AK29" s="132"/>
      <c r="AL29" s="132"/>
      <c r="AM29" s="132"/>
      <c r="AN29" s="125"/>
      <c r="AO29" s="125"/>
      <c r="AP29" s="132"/>
      <c r="AQ29" s="125"/>
      <c r="AR29" s="132"/>
      <c r="AS29" s="132"/>
      <c r="AT29" s="132"/>
      <c r="AU29" s="132"/>
      <c r="AV29" s="132"/>
      <c r="AW29" s="125"/>
      <c r="AX29" s="125"/>
    </row>
    <row r="30" spans="1:50" ht="18.75" x14ac:dyDescent="0.25">
      <c r="A30" s="125"/>
      <c r="B30" s="125"/>
      <c r="C30" s="125"/>
      <c r="D30" s="12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8"/>
      <c r="P30" s="125"/>
      <c r="Q30" s="125"/>
      <c r="R30" s="141"/>
      <c r="S30" s="127"/>
      <c r="T30" s="141"/>
      <c r="U30" s="129"/>
      <c r="V30" s="127"/>
      <c r="W30" s="130"/>
      <c r="X30" s="130"/>
      <c r="Y30" s="131"/>
      <c r="Z30" s="141"/>
      <c r="AA30" s="128"/>
      <c r="AB30" s="130"/>
      <c r="AC30" s="141"/>
      <c r="AD30" s="141"/>
      <c r="AE30" s="125"/>
      <c r="AF30" s="141"/>
      <c r="AG30" s="143"/>
      <c r="AH30" s="125"/>
      <c r="AI30" s="125"/>
      <c r="AJ30" s="132"/>
      <c r="AK30" s="132"/>
      <c r="AL30" s="132"/>
      <c r="AM30" s="132"/>
      <c r="AN30" s="125"/>
      <c r="AO30" s="125"/>
      <c r="AP30" s="132"/>
      <c r="AQ30" s="125"/>
      <c r="AR30" s="132"/>
      <c r="AS30" s="132"/>
      <c r="AT30" s="132"/>
      <c r="AU30" s="132"/>
      <c r="AV30" s="132"/>
      <c r="AW30" s="125"/>
      <c r="AX30" s="125"/>
    </row>
    <row r="31" spans="1:50" ht="18.75" x14ac:dyDescent="0.25">
      <c r="A31" s="125"/>
      <c r="B31" s="125"/>
      <c r="C31" s="125"/>
      <c r="D31" s="12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8"/>
      <c r="P31" s="125"/>
      <c r="Q31" s="125"/>
      <c r="R31" s="141"/>
      <c r="S31" s="127"/>
      <c r="T31" s="141"/>
      <c r="U31" s="129"/>
      <c r="V31" s="127"/>
      <c r="W31" s="130"/>
      <c r="X31" s="130"/>
      <c r="Y31" s="131"/>
      <c r="Z31" s="141"/>
      <c r="AA31" s="128"/>
      <c r="AB31" s="130"/>
      <c r="AC31" s="141"/>
      <c r="AD31" s="141"/>
      <c r="AE31" s="125"/>
      <c r="AF31" s="141"/>
      <c r="AG31" s="143"/>
      <c r="AH31" s="125"/>
      <c r="AI31" s="125"/>
      <c r="AJ31" s="132"/>
      <c r="AK31" s="132"/>
      <c r="AL31" s="132"/>
      <c r="AM31" s="132"/>
      <c r="AN31" s="125"/>
      <c r="AO31" s="125"/>
      <c r="AP31" s="132"/>
      <c r="AQ31" s="125"/>
      <c r="AR31" s="132"/>
      <c r="AS31" s="132"/>
      <c r="AT31" s="132"/>
      <c r="AU31" s="132"/>
      <c r="AV31" s="132"/>
      <c r="AW31" s="125"/>
      <c r="AX31" s="125"/>
    </row>
    <row r="32" spans="1:50" ht="18.75" x14ac:dyDescent="0.25">
      <c r="A32" s="125"/>
      <c r="B32" s="125"/>
      <c r="C32" s="125"/>
      <c r="D32" s="126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8"/>
      <c r="P32" s="125"/>
      <c r="Q32" s="125"/>
      <c r="R32" s="141"/>
      <c r="S32" s="127"/>
      <c r="T32" s="141"/>
      <c r="U32" s="129"/>
      <c r="V32" s="127"/>
      <c r="W32" s="130"/>
      <c r="X32" s="130"/>
      <c r="Y32" s="131"/>
      <c r="Z32" s="141"/>
      <c r="AA32" s="128"/>
      <c r="AB32" s="130"/>
      <c r="AC32" s="141"/>
      <c r="AD32" s="141"/>
      <c r="AE32" s="125"/>
      <c r="AF32" s="141"/>
      <c r="AG32" s="143"/>
      <c r="AH32" s="125"/>
      <c r="AI32" s="125"/>
      <c r="AJ32" s="132"/>
      <c r="AK32" s="132"/>
      <c r="AL32" s="132"/>
      <c r="AM32" s="132"/>
      <c r="AN32" s="125"/>
      <c r="AO32" s="125"/>
      <c r="AP32" s="132"/>
      <c r="AQ32" s="125"/>
      <c r="AR32" s="132"/>
      <c r="AS32" s="132"/>
      <c r="AT32" s="132"/>
      <c r="AU32" s="132"/>
      <c r="AV32" s="132"/>
      <c r="AW32" s="125"/>
      <c r="AX32" s="125"/>
    </row>
    <row r="33" spans="1:50" ht="18.75" x14ac:dyDescent="0.25">
      <c r="A33" s="125"/>
      <c r="B33" s="125"/>
      <c r="C33" s="125"/>
      <c r="D33" s="126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8"/>
      <c r="P33" s="125"/>
      <c r="Q33" s="125"/>
      <c r="R33" s="141"/>
      <c r="S33" s="127"/>
      <c r="T33" s="141"/>
      <c r="U33" s="129"/>
      <c r="V33" s="127"/>
      <c r="W33" s="130"/>
      <c r="X33" s="130"/>
      <c r="Y33" s="131"/>
      <c r="Z33" s="141"/>
      <c r="AA33" s="128"/>
      <c r="AB33" s="130"/>
      <c r="AC33" s="141"/>
      <c r="AD33" s="141"/>
      <c r="AE33" s="125"/>
      <c r="AF33" s="141"/>
      <c r="AG33" s="143"/>
      <c r="AH33" s="125"/>
      <c r="AI33" s="125"/>
      <c r="AJ33" s="132"/>
      <c r="AK33" s="132"/>
      <c r="AL33" s="132"/>
      <c r="AM33" s="132"/>
      <c r="AN33" s="125"/>
      <c r="AO33" s="125"/>
      <c r="AP33" s="132"/>
      <c r="AQ33" s="125"/>
      <c r="AR33" s="132"/>
      <c r="AS33" s="132"/>
      <c r="AT33" s="132"/>
      <c r="AU33" s="132"/>
      <c r="AV33" s="132"/>
      <c r="AW33" s="125"/>
      <c r="AX33" s="125"/>
    </row>
    <row r="34" spans="1:50" ht="18.75" x14ac:dyDescent="0.25">
      <c r="A34" s="125"/>
      <c r="B34" s="125"/>
      <c r="C34" s="125"/>
      <c r="D34" s="126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8"/>
      <c r="P34" s="125"/>
      <c r="Q34" s="125"/>
      <c r="R34" s="141"/>
      <c r="S34" s="127"/>
      <c r="T34" s="141"/>
      <c r="U34" s="129"/>
      <c r="V34" s="127"/>
      <c r="W34" s="130"/>
      <c r="X34" s="130"/>
      <c r="Y34" s="131"/>
      <c r="Z34" s="141"/>
      <c r="AA34" s="128"/>
      <c r="AB34" s="130"/>
      <c r="AC34" s="141"/>
      <c r="AD34" s="141"/>
      <c r="AE34" s="125"/>
      <c r="AF34" s="141"/>
      <c r="AG34" s="143"/>
      <c r="AH34" s="125"/>
      <c r="AI34" s="125"/>
      <c r="AJ34" s="132"/>
      <c r="AK34" s="132"/>
      <c r="AL34" s="132"/>
      <c r="AM34" s="132"/>
      <c r="AN34" s="125"/>
      <c r="AO34" s="125"/>
      <c r="AP34" s="132"/>
      <c r="AQ34" s="125"/>
      <c r="AR34" s="132"/>
      <c r="AS34" s="132"/>
      <c r="AT34" s="132"/>
      <c r="AU34" s="132"/>
      <c r="AV34" s="132"/>
      <c r="AW34" s="125"/>
      <c r="AX34" s="125"/>
    </row>
    <row r="35" spans="1:50" ht="18.75" x14ac:dyDescent="0.25">
      <c r="A35" s="125"/>
      <c r="B35" s="125"/>
      <c r="C35" s="125"/>
      <c r="D35" s="12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8"/>
      <c r="P35" s="125"/>
      <c r="Q35" s="125"/>
      <c r="R35" s="141"/>
      <c r="S35" s="127"/>
      <c r="T35" s="141"/>
      <c r="U35" s="129"/>
      <c r="V35" s="127"/>
      <c r="W35" s="130"/>
      <c r="X35" s="130"/>
      <c r="Y35" s="131"/>
      <c r="Z35" s="141"/>
      <c r="AA35" s="128"/>
      <c r="AB35" s="130"/>
      <c r="AC35" s="141"/>
      <c r="AD35" s="141"/>
      <c r="AE35" s="125"/>
      <c r="AF35" s="141"/>
      <c r="AG35" s="143"/>
      <c r="AH35" s="125"/>
      <c r="AI35" s="125"/>
      <c r="AJ35" s="132"/>
      <c r="AK35" s="132"/>
      <c r="AL35" s="132"/>
      <c r="AM35" s="132"/>
      <c r="AN35" s="125"/>
      <c r="AO35" s="125"/>
      <c r="AP35" s="132"/>
      <c r="AQ35" s="125"/>
      <c r="AR35" s="132"/>
      <c r="AS35" s="132"/>
      <c r="AT35" s="132"/>
      <c r="AU35" s="132"/>
      <c r="AV35" s="132"/>
      <c r="AW35" s="125"/>
      <c r="AX35" s="125"/>
    </row>
    <row r="36" spans="1:50" ht="18.75" x14ac:dyDescent="0.25">
      <c r="A36" s="125"/>
      <c r="B36" s="125"/>
      <c r="C36" s="125"/>
      <c r="D36" s="126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8"/>
      <c r="P36" s="125"/>
      <c r="Q36" s="125"/>
      <c r="R36" s="141"/>
      <c r="S36" s="127"/>
      <c r="T36" s="141"/>
      <c r="U36" s="129"/>
      <c r="V36" s="127"/>
      <c r="W36" s="130"/>
      <c r="X36" s="130"/>
      <c r="Y36" s="131"/>
      <c r="Z36" s="141"/>
      <c r="AA36" s="128"/>
      <c r="AB36" s="130"/>
      <c r="AC36" s="141"/>
      <c r="AD36" s="141"/>
      <c r="AE36" s="125"/>
      <c r="AF36" s="141"/>
      <c r="AG36" s="143"/>
      <c r="AH36" s="125"/>
      <c r="AI36" s="125"/>
      <c r="AJ36" s="132"/>
      <c r="AK36" s="132"/>
      <c r="AL36" s="132"/>
      <c r="AM36" s="132"/>
      <c r="AN36" s="125"/>
      <c r="AO36" s="125"/>
      <c r="AP36" s="132"/>
      <c r="AQ36" s="125"/>
      <c r="AR36" s="132"/>
      <c r="AS36" s="132"/>
      <c r="AT36" s="132"/>
      <c r="AU36" s="132"/>
      <c r="AV36" s="132"/>
      <c r="AW36" s="125"/>
      <c r="AX36" s="125"/>
    </row>
    <row r="37" spans="1:50" ht="18.75" x14ac:dyDescent="0.25">
      <c r="A37" s="125"/>
      <c r="B37" s="125"/>
      <c r="C37" s="125"/>
      <c r="D37" s="126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8"/>
      <c r="P37" s="125"/>
      <c r="Q37" s="125"/>
      <c r="R37" s="141"/>
      <c r="S37" s="127"/>
      <c r="T37" s="141"/>
      <c r="U37" s="129"/>
      <c r="V37" s="127"/>
      <c r="W37" s="130"/>
      <c r="X37" s="130"/>
      <c r="Y37" s="131"/>
      <c r="Z37" s="141"/>
      <c r="AA37" s="128"/>
      <c r="AB37" s="130"/>
      <c r="AC37" s="141"/>
      <c r="AD37" s="141"/>
      <c r="AE37" s="125"/>
      <c r="AF37" s="141"/>
      <c r="AG37" s="143"/>
      <c r="AH37" s="125"/>
      <c r="AI37" s="125"/>
      <c r="AJ37" s="132"/>
      <c r="AK37" s="132"/>
      <c r="AL37" s="132"/>
      <c r="AM37" s="132"/>
      <c r="AN37" s="125"/>
      <c r="AO37" s="125"/>
      <c r="AP37" s="132"/>
      <c r="AQ37" s="125"/>
      <c r="AR37" s="132"/>
      <c r="AS37" s="132"/>
      <c r="AT37" s="132"/>
      <c r="AU37" s="132"/>
      <c r="AV37" s="132"/>
      <c r="AW37" s="125"/>
      <c r="AX37" s="125"/>
    </row>
    <row r="38" spans="1:50" ht="18.75" x14ac:dyDescent="0.25">
      <c r="A38" s="125"/>
      <c r="B38" s="125"/>
      <c r="C38" s="125"/>
      <c r="D38" s="12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8"/>
      <c r="P38" s="125"/>
      <c r="Q38" s="125"/>
      <c r="R38" s="141"/>
      <c r="S38" s="127"/>
      <c r="T38" s="141"/>
      <c r="U38" s="129"/>
      <c r="V38" s="127"/>
      <c r="W38" s="130"/>
      <c r="X38" s="130"/>
      <c r="Y38" s="131"/>
      <c r="Z38" s="141"/>
      <c r="AA38" s="128"/>
      <c r="AB38" s="130"/>
      <c r="AC38" s="141"/>
      <c r="AD38" s="141"/>
      <c r="AE38" s="125"/>
      <c r="AF38" s="141"/>
      <c r="AG38" s="143"/>
      <c r="AH38" s="125"/>
      <c r="AI38" s="125"/>
      <c r="AJ38" s="132"/>
      <c r="AK38" s="132"/>
      <c r="AL38" s="132"/>
      <c r="AM38" s="132"/>
      <c r="AN38" s="125"/>
      <c r="AO38" s="125"/>
      <c r="AP38" s="132"/>
      <c r="AQ38" s="125"/>
      <c r="AR38" s="132"/>
      <c r="AS38" s="132"/>
      <c r="AT38" s="132"/>
      <c r="AU38" s="132"/>
      <c r="AV38" s="132"/>
      <c r="AW38" s="125"/>
      <c r="AX38" s="125"/>
    </row>
    <row r="39" spans="1:50" ht="18.75" x14ac:dyDescent="0.25">
      <c r="A39" s="125"/>
      <c r="B39" s="125"/>
      <c r="C39" s="125"/>
      <c r="D39" s="126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8"/>
      <c r="P39" s="125"/>
      <c r="Q39" s="125"/>
      <c r="R39" s="141"/>
      <c r="S39" s="127"/>
      <c r="T39" s="141"/>
      <c r="U39" s="129"/>
      <c r="V39" s="127"/>
      <c r="W39" s="130"/>
      <c r="X39" s="130"/>
      <c r="Y39" s="131"/>
      <c r="Z39" s="141"/>
      <c r="AA39" s="128"/>
      <c r="AB39" s="130"/>
      <c r="AC39" s="141"/>
      <c r="AD39" s="141"/>
      <c r="AE39" s="125"/>
      <c r="AF39" s="141"/>
      <c r="AG39" s="143"/>
      <c r="AH39" s="125"/>
      <c r="AI39" s="125"/>
      <c r="AJ39" s="132"/>
      <c r="AK39" s="132"/>
      <c r="AL39" s="132"/>
      <c r="AM39" s="132"/>
      <c r="AN39" s="125"/>
      <c r="AO39" s="125"/>
      <c r="AP39" s="132"/>
      <c r="AQ39" s="125"/>
      <c r="AR39" s="132"/>
      <c r="AS39" s="132"/>
      <c r="AT39" s="132"/>
      <c r="AU39" s="132"/>
      <c r="AV39" s="132"/>
      <c r="AW39" s="125"/>
      <c r="AX39" s="125"/>
    </row>
    <row r="40" spans="1:50" ht="18.75" x14ac:dyDescent="0.25">
      <c r="A40" s="125"/>
      <c r="B40" s="125"/>
      <c r="C40" s="125"/>
      <c r="D40" s="126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8"/>
      <c r="P40" s="125"/>
      <c r="Q40" s="125"/>
      <c r="R40" s="141"/>
      <c r="S40" s="127"/>
      <c r="T40" s="141"/>
      <c r="U40" s="129"/>
      <c r="V40" s="127"/>
      <c r="W40" s="130"/>
      <c r="X40" s="130"/>
      <c r="Y40" s="131"/>
      <c r="Z40" s="141"/>
      <c r="AA40" s="128"/>
      <c r="AB40" s="130"/>
      <c r="AC40" s="141"/>
      <c r="AD40" s="141"/>
      <c r="AE40" s="125"/>
      <c r="AF40" s="141"/>
      <c r="AG40" s="143"/>
      <c r="AH40" s="125"/>
      <c r="AI40" s="125"/>
      <c r="AJ40" s="132"/>
      <c r="AK40" s="132"/>
      <c r="AL40" s="132"/>
      <c r="AM40" s="132"/>
      <c r="AN40" s="125"/>
      <c r="AO40" s="125"/>
      <c r="AP40" s="132"/>
      <c r="AQ40" s="125"/>
      <c r="AR40" s="132"/>
      <c r="AS40" s="132"/>
      <c r="AT40" s="132"/>
      <c r="AU40" s="132"/>
      <c r="AV40" s="132"/>
      <c r="AW40" s="125"/>
      <c r="AX40" s="125"/>
    </row>
    <row r="41" spans="1:50" ht="18.75" x14ac:dyDescent="0.25">
      <c r="A41" s="125"/>
      <c r="B41" s="125"/>
      <c r="C41" s="125"/>
      <c r="D41" s="12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8"/>
      <c r="P41" s="125"/>
      <c r="Q41" s="125"/>
      <c r="R41" s="141"/>
      <c r="S41" s="127"/>
      <c r="T41" s="141"/>
      <c r="U41" s="129"/>
      <c r="V41" s="127"/>
      <c r="W41" s="130"/>
      <c r="X41" s="130"/>
      <c r="Y41" s="131"/>
      <c r="Z41" s="141"/>
      <c r="AA41" s="128"/>
      <c r="AB41" s="130"/>
      <c r="AC41" s="141"/>
      <c r="AD41" s="141"/>
      <c r="AE41" s="125"/>
      <c r="AF41" s="141"/>
      <c r="AG41" s="143"/>
      <c r="AH41" s="125"/>
      <c r="AI41" s="125"/>
      <c r="AJ41" s="132"/>
      <c r="AK41" s="132"/>
      <c r="AL41" s="132"/>
      <c r="AM41" s="132"/>
      <c r="AN41" s="125"/>
      <c r="AO41" s="125"/>
      <c r="AP41" s="132"/>
      <c r="AQ41" s="125"/>
      <c r="AR41" s="132"/>
      <c r="AS41" s="132"/>
      <c r="AT41" s="132"/>
      <c r="AU41" s="132"/>
      <c r="AV41" s="132"/>
      <c r="AW41" s="125"/>
      <c r="AX41" s="125"/>
    </row>
    <row r="42" spans="1:50" ht="18.75" x14ac:dyDescent="0.25">
      <c r="A42" s="125"/>
      <c r="B42" s="125"/>
      <c r="C42" s="125"/>
      <c r="D42" s="12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8"/>
      <c r="P42" s="125"/>
      <c r="Q42" s="125"/>
      <c r="R42" s="141"/>
      <c r="S42" s="127"/>
      <c r="T42" s="141"/>
      <c r="U42" s="129"/>
      <c r="V42" s="127"/>
      <c r="W42" s="130"/>
      <c r="X42" s="130"/>
      <c r="Y42" s="131"/>
      <c r="Z42" s="141"/>
      <c r="AA42" s="128"/>
      <c r="AB42" s="130"/>
      <c r="AC42" s="141"/>
      <c r="AD42" s="141"/>
      <c r="AE42" s="125"/>
      <c r="AF42" s="141"/>
      <c r="AG42" s="143"/>
      <c r="AH42" s="125"/>
      <c r="AI42" s="125"/>
      <c r="AJ42" s="132"/>
      <c r="AK42" s="132"/>
      <c r="AL42" s="132"/>
      <c r="AM42" s="132"/>
      <c r="AN42" s="125"/>
      <c r="AO42" s="125"/>
      <c r="AP42" s="132"/>
      <c r="AQ42" s="125"/>
      <c r="AR42" s="132"/>
      <c r="AS42" s="132"/>
      <c r="AT42" s="132"/>
      <c r="AU42" s="132"/>
      <c r="AV42" s="132"/>
      <c r="AW42" s="125"/>
      <c r="AX42" s="125"/>
    </row>
    <row r="43" spans="1:50" ht="18.75" x14ac:dyDescent="0.25">
      <c r="A43" s="125"/>
      <c r="B43" s="125"/>
      <c r="C43" s="125"/>
      <c r="D43" s="128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8"/>
      <c r="P43" s="125"/>
      <c r="Q43" s="125"/>
      <c r="R43" s="141"/>
      <c r="S43" s="127"/>
      <c r="T43" s="141"/>
      <c r="U43" s="129"/>
      <c r="V43" s="127"/>
      <c r="W43" s="130"/>
      <c r="X43" s="130"/>
      <c r="Y43" s="131"/>
      <c r="Z43" s="141"/>
      <c r="AA43" s="128"/>
      <c r="AB43" s="130"/>
      <c r="AC43" s="141"/>
      <c r="AD43" s="141"/>
      <c r="AE43" s="125"/>
      <c r="AF43" s="141"/>
      <c r="AG43" s="143"/>
      <c r="AH43" s="125"/>
      <c r="AI43" s="125"/>
      <c r="AJ43" s="132"/>
      <c r="AK43" s="132"/>
      <c r="AL43" s="132"/>
      <c r="AM43" s="132"/>
      <c r="AN43" s="125"/>
      <c r="AO43" s="125"/>
      <c r="AP43" s="132"/>
      <c r="AQ43" s="125"/>
      <c r="AR43" s="132"/>
      <c r="AS43" s="132"/>
      <c r="AT43" s="132"/>
      <c r="AU43" s="132"/>
      <c r="AV43" s="132"/>
      <c r="AW43" s="125"/>
      <c r="AX43" s="125"/>
    </row>
    <row r="44" spans="1:50" ht="18.75" x14ac:dyDescent="0.25">
      <c r="A44" s="125"/>
      <c r="B44" s="125"/>
      <c r="C44" s="125"/>
      <c r="D44" s="128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8"/>
      <c r="P44" s="125"/>
      <c r="Q44" s="125"/>
      <c r="R44" s="141"/>
      <c r="S44" s="127"/>
      <c r="T44" s="141"/>
      <c r="U44" s="129"/>
      <c r="V44" s="127"/>
      <c r="W44" s="130"/>
      <c r="X44" s="130"/>
      <c r="Y44" s="131"/>
      <c r="Z44" s="141"/>
      <c r="AA44" s="128"/>
      <c r="AB44" s="130"/>
      <c r="AC44" s="141"/>
      <c r="AD44" s="141"/>
      <c r="AE44" s="125"/>
      <c r="AF44" s="141"/>
      <c r="AG44" s="143"/>
      <c r="AH44" s="125"/>
      <c r="AI44" s="125"/>
      <c r="AJ44" s="132"/>
      <c r="AK44" s="132"/>
      <c r="AL44" s="132"/>
      <c r="AM44" s="132"/>
      <c r="AN44" s="125"/>
      <c r="AO44" s="125"/>
      <c r="AP44" s="132"/>
      <c r="AQ44" s="125"/>
      <c r="AR44" s="132"/>
      <c r="AS44" s="132"/>
      <c r="AT44" s="132"/>
      <c r="AU44" s="132"/>
      <c r="AV44" s="132"/>
      <c r="AW44" s="125"/>
      <c r="AX44" s="125"/>
    </row>
    <row r="45" spans="1:50" ht="18.75" x14ac:dyDescent="0.25">
      <c r="A45" s="125"/>
      <c r="B45" s="125"/>
      <c r="C45" s="125"/>
      <c r="D45" s="128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8"/>
      <c r="P45" s="125"/>
      <c r="Q45" s="125"/>
      <c r="R45" s="141"/>
      <c r="S45" s="127"/>
      <c r="T45" s="141"/>
      <c r="U45" s="129"/>
      <c r="V45" s="127"/>
      <c r="W45" s="130"/>
      <c r="X45" s="130"/>
      <c r="Y45" s="131"/>
      <c r="Z45" s="141"/>
      <c r="AA45" s="128"/>
      <c r="AB45" s="130"/>
      <c r="AC45" s="141"/>
      <c r="AD45" s="141"/>
      <c r="AE45" s="125"/>
      <c r="AF45" s="141"/>
      <c r="AG45" s="143"/>
      <c r="AH45" s="125"/>
      <c r="AI45" s="125"/>
      <c r="AJ45" s="132"/>
      <c r="AK45" s="132"/>
      <c r="AL45" s="132"/>
      <c r="AM45" s="132"/>
      <c r="AN45" s="125"/>
      <c r="AO45" s="125"/>
      <c r="AP45" s="132"/>
      <c r="AQ45" s="125"/>
      <c r="AR45" s="132"/>
      <c r="AS45" s="132"/>
      <c r="AT45" s="132"/>
      <c r="AU45" s="132"/>
      <c r="AV45" s="132"/>
      <c r="AW45" s="125"/>
      <c r="AX45" s="125"/>
    </row>
    <row r="46" spans="1:50" ht="18.75" x14ac:dyDescent="0.25">
      <c r="A46" s="125"/>
      <c r="B46" s="125"/>
      <c r="C46" s="125"/>
      <c r="D46" s="128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8"/>
      <c r="P46" s="125"/>
      <c r="Q46" s="125"/>
      <c r="R46" s="141"/>
      <c r="S46" s="127"/>
      <c r="T46" s="141"/>
      <c r="U46" s="129"/>
      <c r="V46" s="127"/>
      <c r="W46" s="130"/>
      <c r="X46" s="130"/>
      <c r="Y46" s="131"/>
      <c r="Z46" s="141"/>
      <c r="AA46" s="128"/>
      <c r="AB46" s="130"/>
      <c r="AC46" s="141"/>
      <c r="AD46" s="141"/>
      <c r="AE46" s="125"/>
      <c r="AF46" s="141"/>
      <c r="AG46" s="143"/>
      <c r="AH46" s="125"/>
      <c r="AI46" s="125"/>
      <c r="AJ46" s="132"/>
      <c r="AK46" s="132"/>
      <c r="AL46" s="132"/>
      <c r="AM46" s="132"/>
      <c r="AN46" s="125"/>
      <c r="AO46" s="125"/>
      <c r="AP46" s="132"/>
      <c r="AQ46" s="125"/>
      <c r="AR46" s="132"/>
      <c r="AS46" s="132"/>
      <c r="AT46" s="132"/>
      <c r="AU46" s="132"/>
      <c r="AV46" s="132"/>
      <c r="AW46" s="125"/>
      <c r="AX46" s="125"/>
    </row>
    <row r="47" spans="1:50" ht="18.75" x14ac:dyDescent="0.25">
      <c r="A47" s="125"/>
      <c r="B47" s="125"/>
      <c r="C47" s="125"/>
      <c r="D47" s="128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8"/>
      <c r="P47" s="125"/>
      <c r="Q47" s="125"/>
      <c r="R47" s="141"/>
      <c r="S47" s="127"/>
      <c r="T47" s="141"/>
      <c r="U47" s="129"/>
      <c r="V47" s="127"/>
      <c r="W47" s="130"/>
      <c r="X47" s="130"/>
      <c r="Y47" s="131"/>
      <c r="Z47" s="141"/>
      <c r="AA47" s="128"/>
      <c r="AB47" s="130"/>
      <c r="AC47" s="141"/>
      <c r="AD47" s="141"/>
      <c r="AE47" s="125"/>
      <c r="AF47" s="141"/>
      <c r="AG47" s="143"/>
      <c r="AH47" s="125"/>
      <c r="AI47" s="125"/>
      <c r="AJ47" s="132"/>
      <c r="AK47" s="132"/>
      <c r="AL47" s="132"/>
      <c r="AM47" s="132"/>
      <c r="AN47" s="125"/>
      <c r="AO47" s="125"/>
      <c r="AP47" s="132"/>
      <c r="AQ47" s="125"/>
      <c r="AR47" s="132"/>
      <c r="AS47" s="132"/>
      <c r="AT47" s="132"/>
      <c r="AU47" s="132"/>
      <c r="AV47" s="132"/>
      <c r="AW47" s="125"/>
      <c r="AX47" s="125"/>
    </row>
    <row r="48" spans="1:50" ht="18.75" x14ac:dyDescent="0.25">
      <c r="A48" s="125"/>
      <c r="B48" s="125"/>
      <c r="C48" s="125"/>
      <c r="D48" s="128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8"/>
      <c r="P48" s="125"/>
      <c r="Q48" s="125"/>
      <c r="R48" s="141"/>
      <c r="S48" s="127"/>
      <c r="T48" s="141"/>
      <c r="U48" s="129"/>
      <c r="V48" s="127"/>
      <c r="W48" s="130"/>
      <c r="X48" s="130"/>
      <c r="Y48" s="131"/>
      <c r="Z48" s="141"/>
      <c r="AA48" s="128"/>
      <c r="AB48" s="130"/>
      <c r="AC48" s="141"/>
      <c r="AD48" s="141"/>
      <c r="AE48" s="125"/>
      <c r="AF48" s="141"/>
      <c r="AG48" s="143"/>
      <c r="AH48" s="125"/>
      <c r="AI48" s="125"/>
      <c r="AJ48" s="132"/>
      <c r="AK48" s="132"/>
      <c r="AL48" s="132"/>
      <c r="AM48" s="132"/>
      <c r="AN48" s="125"/>
      <c r="AO48" s="125"/>
      <c r="AP48" s="132"/>
      <c r="AQ48" s="125"/>
      <c r="AR48" s="132"/>
      <c r="AS48" s="132"/>
      <c r="AT48" s="132"/>
      <c r="AU48" s="132"/>
      <c r="AV48" s="132"/>
      <c r="AW48" s="125"/>
      <c r="AX48" s="125"/>
    </row>
    <row r="49" spans="1:50" ht="18.75" x14ac:dyDescent="0.25">
      <c r="A49" s="125"/>
      <c r="B49" s="125"/>
      <c r="C49" s="125"/>
      <c r="D49" s="128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8"/>
      <c r="P49" s="125"/>
      <c r="Q49" s="125"/>
      <c r="R49" s="141"/>
      <c r="S49" s="127"/>
      <c r="T49" s="141"/>
      <c r="U49" s="129"/>
      <c r="V49" s="127"/>
      <c r="W49" s="130"/>
      <c r="X49" s="130"/>
      <c r="Y49" s="131"/>
      <c r="Z49" s="141"/>
      <c r="AA49" s="128"/>
      <c r="AB49" s="130"/>
      <c r="AC49" s="141"/>
      <c r="AD49" s="141"/>
      <c r="AE49" s="125"/>
      <c r="AF49" s="141"/>
      <c r="AG49" s="143"/>
      <c r="AH49" s="125"/>
      <c r="AI49" s="125"/>
      <c r="AJ49" s="132"/>
      <c r="AK49" s="132"/>
      <c r="AL49" s="132"/>
      <c r="AM49" s="132"/>
      <c r="AN49" s="125"/>
      <c r="AO49" s="125"/>
      <c r="AP49" s="132"/>
      <c r="AQ49" s="125"/>
      <c r="AR49" s="132"/>
      <c r="AS49" s="132"/>
      <c r="AT49" s="132"/>
      <c r="AU49" s="132"/>
      <c r="AV49" s="132"/>
      <c r="AW49" s="125"/>
      <c r="AX49" s="125"/>
    </row>
    <row r="50" spans="1:50" ht="18.75" x14ac:dyDescent="0.25">
      <c r="A50" s="125"/>
      <c r="B50" s="125"/>
      <c r="C50" s="125"/>
      <c r="D50" s="128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8"/>
      <c r="P50" s="125"/>
      <c r="Q50" s="125"/>
      <c r="R50" s="141"/>
      <c r="S50" s="127"/>
      <c r="T50" s="141"/>
      <c r="U50" s="129"/>
      <c r="V50" s="127"/>
      <c r="W50" s="130"/>
      <c r="X50" s="130"/>
      <c r="Y50" s="131"/>
      <c r="Z50" s="141"/>
      <c r="AA50" s="128"/>
      <c r="AB50" s="130"/>
      <c r="AC50" s="141"/>
      <c r="AD50" s="141"/>
      <c r="AE50" s="125"/>
      <c r="AF50" s="141"/>
      <c r="AG50" s="143"/>
      <c r="AH50" s="125"/>
      <c r="AI50" s="125"/>
      <c r="AJ50" s="132"/>
      <c r="AK50" s="132"/>
      <c r="AL50" s="132"/>
      <c r="AM50" s="132"/>
      <c r="AN50" s="125"/>
      <c r="AO50" s="125"/>
      <c r="AP50" s="132"/>
      <c r="AQ50" s="125"/>
      <c r="AR50" s="132"/>
      <c r="AS50" s="132"/>
      <c r="AT50" s="132"/>
      <c r="AU50" s="132"/>
      <c r="AV50" s="132"/>
      <c r="AW50" s="125"/>
      <c r="AX50" s="125"/>
    </row>
    <row r="51" spans="1:50" ht="18.75" x14ac:dyDescent="0.25">
      <c r="A51" s="125"/>
      <c r="B51" s="125"/>
      <c r="C51" s="125"/>
      <c r="D51" s="128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8"/>
      <c r="P51" s="125"/>
      <c r="Q51" s="125"/>
      <c r="R51" s="141"/>
      <c r="S51" s="127"/>
      <c r="T51" s="141"/>
      <c r="U51" s="129"/>
      <c r="V51" s="127"/>
      <c r="W51" s="130"/>
      <c r="X51" s="130"/>
      <c r="Y51" s="131"/>
      <c r="Z51" s="141"/>
      <c r="AA51" s="128"/>
      <c r="AB51" s="130"/>
      <c r="AC51" s="141"/>
      <c r="AD51" s="141"/>
      <c r="AE51" s="125"/>
      <c r="AF51" s="141"/>
      <c r="AG51" s="143"/>
      <c r="AH51" s="125"/>
      <c r="AI51" s="125"/>
      <c r="AJ51" s="132"/>
      <c r="AK51" s="132"/>
      <c r="AL51" s="132"/>
      <c r="AM51" s="132"/>
      <c r="AN51" s="125"/>
      <c r="AO51" s="125"/>
      <c r="AP51" s="132"/>
      <c r="AQ51" s="125"/>
      <c r="AR51" s="132"/>
      <c r="AS51" s="132"/>
      <c r="AT51" s="132"/>
      <c r="AU51" s="132"/>
      <c r="AV51" s="132"/>
      <c r="AW51" s="125"/>
      <c r="AX51" s="125"/>
    </row>
    <row r="52" spans="1:50" ht="18.75" x14ac:dyDescent="0.25">
      <c r="A52" s="125"/>
      <c r="B52" s="125"/>
      <c r="C52" s="125"/>
      <c r="D52" s="128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8"/>
      <c r="P52" s="125"/>
      <c r="Q52" s="125"/>
      <c r="R52" s="141"/>
      <c r="S52" s="127"/>
      <c r="T52" s="141"/>
      <c r="U52" s="129"/>
      <c r="V52" s="127"/>
      <c r="W52" s="130"/>
      <c r="X52" s="130"/>
      <c r="Y52" s="131"/>
      <c r="Z52" s="141"/>
      <c r="AA52" s="128"/>
      <c r="AB52" s="130"/>
      <c r="AC52" s="141"/>
      <c r="AD52" s="141"/>
      <c r="AE52" s="125"/>
      <c r="AF52" s="141"/>
      <c r="AG52" s="143"/>
      <c r="AH52" s="125"/>
      <c r="AI52" s="125"/>
      <c r="AJ52" s="132"/>
      <c r="AK52" s="132"/>
      <c r="AL52" s="132"/>
      <c r="AM52" s="132"/>
      <c r="AN52" s="125"/>
      <c r="AO52" s="125"/>
      <c r="AP52" s="132"/>
      <c r="AQ52" s="125"/>
      <c r="AR52" s="132"/>
      <c r="AS52" s="132"/>
      <c r="AT52" s="132"/>
      <c r="AU52" s="132"/>
      <c r="AV52" s="132"/>
      <c r="AW52" s="125"/>
      <c r="AX52" s="125"/>
    </row>
    <row r="53" spans="1:50" ht="18.75" x14ac:dyDescent="0.25">
      <c r="A53" s="125"/>
      <c r="B53" s="125"/>
      <c r="C53" s="125"/>
      <c r="D53" s="128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8"/>
      <c r="P53" s="125"/>
      <c r="Q53" s="125"/>
      <c r="R53" s="141"/>
      <c r="S53" s="127"/>
      <c r="T53" s="141"/>
      <c r="U53" s="129"/>
      <c r="V53" s="127"/>
      <c r="W53" s="130"/>
      <c r="X53" s="130"/>
      <c r="Y53" s="131"/>
      <c r="Z53" s="141"/>
      <c r="AA53" s="128"/>
      <c r="AB53" s="130"/>
      <c r="AC53" s="141"/>
      <c r="AD53" s="141"/>
      <c r="AE53" s="125"/>
      <c r="AF53" s="141"/>
      <c r="AG53" s="143"/>
      <c r="AH53" s="125"/>
      <c r="AI53" s="125"/>
      <c r="AJ53" s="132"/>
      <c r="AK53" s="132"/>
      <c r="AL53" s="132"/>
      <c r="AM53" s="132"/>
      <c r="AN53" s="125"/>
      <c r="AO53" s="125"/>
      <c r="AP53" s="132"/>
      <c r="AQ53" s="125"/>
      <c r="AR53" s="132"/>
      <c r="AS53" s="132"/>
      <c r="AT53" s="132"/>
      <c r="AU53" s="132"/>
      <c r="AV53" s="132"/>
      <c r="AW53" s="125"/>
      <c r="AX53" s="125"/>
    </row>
    <row r="54" spans="1:50" ht="18.75" x14ac:dyDescent="0.25">
      <c r="A54" s="125"/>
      <c r="B54" s="125"/>
      <c r="C54" s="125"/>
      <c r="D54" s="128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8"/>
      <c r="P54" s="125"/>
      <c r="Q54" s="125"/>
      <c r="R54" s="141"/>
      <c r="S54" s="127"/>
      <c r="T54" s="141"/>
      <c r="U54" s="129"/>
      <c r="V54" s="127"/>
      <c r="W54" s="130"/>
      <c r="X54" s="130"/>
      <c r="Y54" s="131"/>
      <c r="Z54" s="141"/>
      <c r="AA54" s="128"/>
      <c r="AB54" s="130"/>
      <c r="AC54" s="141"/>
      <c r="AD54" s="141"/>
      <c r="AE54" s="125"/>
      <c r="AF54" s="141"/>
      <c r="AG54" s="143"/>
      <c r="AH54" s="125"/>
      <c r="AI54" s="125"/>
      <c r="AJ54" s="132"/>
      <c r="AK54" s="132"/>
      <c r="AL54" s="132"/>
      <c r="AM54" s="132"/>
      <c r="AN54" s="125"/>
      <c r="AO54" s="125"/>
      <c r="AP54" s="132"/>
      <c r="AQ54" s="125"/>
      <c r="AR54" s="132"/>
      <c r="AS54" s="132"/>
      <c r="AT54" s="132"/>
      <c r="AU54" s="132"/>
      <c r="AV54" s="132"/>
      <c r="AW54" s="125"/>
      <c r="AX54" s="125"/>
    </row>
    <row r="55" spans="1:50" ht="18.75" x14ac:dyDescent="0.25">
      <c r="A55" s="125"/>
      <c r="B55" s="125"/>
      <c r="C55" s="125"/>
      <c r="D55" s="128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8"/>
      <c r="P55" s="125"/>
      <c r="Q55" s="125"/>
      <c r="R55" s="141"/>
      <c r="S55" s="127"/>
      <c r="T55" s="141"/>
      <c r="U55" s="129"/>
      <c r="V55" s="127"/>
      <c r="W55" s="130"/>
      <c r="X55" s="130"/>
      <c r="Y55" s="131"/>
      <c r="Z55" s="141"/>
      <c r="AA55" s="128"/>
      <c r="AB55" s="130"/>
      <c r="AC55" s="141"/>
      <c r="AD55" s="141"/>
      <c r="AE55" s="125"/>
      <c r="AF55" s="141"/>
      <c r="AG55" s="143"/>
      <c r="AH55" s="125"/>
      <c r="AI55" s="125"/>
      <c r="AJ55" s="132"/>
      <c r="AK55" s="132"/>
      <c r="AL55" s="132"/>
      <c r="AM55" s="132"/>
      <c r="AN55" s="125"/>
      <c r="AO55" s="125"/>
      <c r="AP55" s="132"/>
      <c r="AQ55" s="125"/>
      <c r="AR55" s="132"/>
      <c r="AS55" s="132"/>
      <c r="AT55" s="132"/>
      <c r="AU55" s="132"/>
      <c r="AV55" s="132"/>
      <c r="AW55" s="125"/>
      <c r="AX55" s="125"/>
    </row>
    <row r="56" spans="1:50" ht="18.75" x14ac:dyDescent="0.25">
      <c r="A56" s="125"/>
      <c r="B56" s="125"/>
      <c r="C56" s="125"/>
      <c r="D56" s="128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8"/>
      <c r="P56" s="125"/>
      <c r="Q56" s="125"/>
      <c r="R56" s="141"/>
      <c r="S56" s="127"/>
      <c r="T56" s="141"/>
      <c r="U56" s="129"/>
      <c r="V56" s="127"/>
      <c r="W56" s="130"/>
      <c r="X56" s="130"/>
      <c r="Y56" s="131"/>
      <c r="Z56" s="141"/>
      <c r="AA56" s="128"/>
      <c r="AB56" s="130"/>
      <c r="AC56" s="141"/>
      <c r="AD56" s="141"/>
      <c r="AE56" s="125"/>
      <c r="AF56" s="141"/>
      <c r="AG56" s="143"/>
      <c r="AH56" s="125"/>
      <c r="AI56" s="125"/>
      <c r="AJ56" s="132"/>
      <c r="AK56" s="132"/>
      <c r="AL56" s="132"/>
      <c r="AM56" s="132"/>
      <c r="AN56" s="125"/>
      <c r="AO56" s="125"/>
      <c r="AP56" s="132"/>
      <c r="AQ56" s="125"/>
      <c r="AR56" s="132"/>
      <c r="AS56" s="132"/>
      <c r="AT56" s="132"/>
      <c r="AU56" s="132"/>
      <c r="AV56" s="132"/>
      <c r="AW56" s="125"/>
      <c r="AX56" s="125"/>
    </row>
    <row r="57" spans="1:50" ht="18.75" x14ac:dyDescent="0.25">
      <c r="A57" s="125"/>
      <c r="B57" s="125"/>
      <c r="C57" s="125"/>
      <c r="D57" s="128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8"/>
      <c r="P57" s="125"/>
      <c r="Q57" s="125"/>
      <c r="R57" s="141"/>
      <c r="S57" s="127"/>
      <c r="T57" s="141"/>
      <c r="U57" s="129"/>
      <c r="V57" s="127"/>
      <c r="W57" s="130"/>
      <c r="X57" s="130"/>
      <c r="Y57" s="131"/>
      <c r="Z57" s="141"/>
      <c r="AA57" s="128"/>
      <c r="AB57" s="130"/>
      <c r="AC57" s="141"/>
      <c r="AD57" s="141"/>
      <c r="AE57" s="125"/>
      <c r="AF57" s="141"/>
      <c r="AG57" s="143"/>
      <c r="AH57" s="125"/>
      <c r="AI57" s="125"/>
      <c r="AJ57" s="132"/>
      <c r="AK57" s="132"/>
      <c r="AL57" s="132"/>
      <c r="AM57" s="132"/>
      <c r="AN57" s="125"/>
      <c r="AO57" s="125"/>
      <c r="AP57" s="132"/>
      <c r="AQ57" s="125"/>
      <c r="AR57" s="132"/>
      <c r="AS57" s="132"/>
      <c r="AT57" s="132"/>
      <c r="AU57" s="132"/>
      <c r="AV57" s="132"/>
      <c r="AW57" s="125"/>
      <c r="AX57" s="125"/>
    </row>
    <row r="58" spans="1:50" ht="18.75" x14ac:dyDescent="0.25">
      <c r="A58" s="125"/>
      <c r="B58" s="125"/>
      <c r="C58" s="125"/>
      <c r="D58" s="128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8"/>
      <c r="P58" s="125"/>
      <c r="Q58" s="125"/>
      <c r="R58" s="141"/>
      <c r="S58" s="127"/>
      <c r="T58" s="141"/>
      <c r="U58" s="129"/>
      <c r="V58" s="127"/>
      <c r="W58" s="130"/>
      <c r="X58" s="130"/>
      <c r="Y58" s="131"/>
      <c r="Z58" s="141"/>
      <c r="AA58" s="128"/>
      <c r="AB58" s="130"/>
      <c r="AC58" s="141"/>
      <c r="AD58" s="141"/>
      <c r="AE58" s="125"/>
      <c r="AF58" s="141"/>
      <c r="AG58" s="143"/>
      <c r="AH58" s="125"/>
      <c r="AI58" s="125"/>
      <c r="AJ58" s="132"/>
      <c r="AK58" s="132"/>
      <c r="AL58" s="132"/>
      <c r="AM58" s="132"/>
      <c r="AN58" s="125"/>
      <c r="AO58" s="125"/>
      <c r="AP58" s="132"/>
      <c r="AQ58" s="125"/>
      <c r="AR58" s="132"/>
      <c r="AS58" s="132"/>
      <c r="AT58" s="132"/>
      <c r="AU58" s="132"/>
      <c r="AV58" s="132"/>
      <c r="AW58" s="125"/>
      <c r="AX58" s="125"/>
    </row>
    <row r="59" spans="1:50" ht="18.75" x14ac:dyDescent="0.25">
      <c r="A59" s="125"/>
      <c r="B59" s="125"/>
      <c r="C59" s="125"/>
      <c r="D59" s="128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8"/>
      <c r="P59" s="125"/>
      <c r="Q59" s="125"/>
      <c r="R59" s="141"/>
      <c r="S59" s="127"/>
      <c r="T59" s="141"/>
      <c r="U59" s="129"/>
      <c r="V59" s="127"/>
      <c r="W59" s="130"/>
      <c r="X59" s="130"/>
      <c r="Y59" s="131"/>
      <c r="Z59" s="141"/>
      <c r="AA59" s="128"/>
      <c r="AB59" s="130"/>
      <c r="AC59" s="141"/>
      <c r="AD59" s="141"/>
      <c r="AE59" s="125"/>
      <c r="AF59" s="141"/>
      <c r="AG59" s="143"/>
      <c r="AH59" s="125"/>
      <c r="AI59" s="125"/>
      <c r="AJ59" s="132"/>
      <c r="AK59" s="132"/>
      <c r="AL59" s="132"/>
      <c r="AM59" s="132"/>
      <c r="AN59" s="125"/>
      <c r="AO59" s="125"/>
      <c r="AP59" s="132"/>
      <c r="AQ59" s="125"/>
      <c r="AR59" s="132"/>
      <c r="AS59" s="132"/>
      <c r="AT59" s="132"/>
      <c r="AU59" s="132"/>
      <c r="AV59" s="132"/>
      <c r="AW59" s="125"/>
      <c r="AX59" s="125"/>
    </row>
    <row r="60" spans="1:50" ht="18.75" x14ac:dyDescent="0.25">
      <c r="A60" s="125"/>
      <c r="B60" s="125"/>
      <c r="C60" s="125"/>
      <c r="D60" s="128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8"/>
      <c r="P60" s="125"/>
      <c r="Q60" s="125"/>
      <c r="R60" s="141"/>
      <c r="S60" s="127"/>
      <c r="T60" s="141"/>
      <c r="U60" s="129"/>
      <c r="V60" s="127"/>
      <c r="W60" s="130"/>
      <c r="X60" s="130"/>
      <c r="Y60" s="131"/>
      <c r="Z60" s="141"/>
      <c r="AA60" s="128"/>
      <c r="AB60" s="130"/>
      <c r="AC60" s="141"/>
      <c r="AD60" s="141"/>
      <c r="AE60" s="125"/>
      <c r="AF60" s="141"/>
      <c r="AG60" s="143"/>
      <c r="AH60" s="125"/>
      <c r="AI60" s="125"/>
      <c r="AJ60" s="132"/>
      <c r="AK60" s="132"/>
      <c r="AL60" s="132"/>
      <c r="AM60" s="132"/>
      <c r="AN60" s="125"/>
      <c r="AO60" s="125"/>
      <c r="AP60" s="132"/>
      <c r="AQ60" s="125"/>
      <c r="AR60" s="132"/>
      <c r="AS60" s="132"/>
      <c r="AT60" s="132"/>
      <c r="AU60" s="132"/>
      <c r="AV60" s="132"/>
      <c r="AW60" s="125"/>
      <c r="AX60" s="125"/>
    </row>
    <row r="61" spans="1:50" ht="18.75" x14ac:dyDescent="0.25">
      <c r="A61" s="125"/>
      <c r="B61" s="125"/>
      <c r="C61" s="125"/>
      <c r="D61" s="128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8"/>
      <c r="P61" s="125"/>
      <c r="Q61" s="125"/>
      <c r="R61" s="141"/>
      <c r="S61" s="127"/>
      <c r="T61" s="141"/>
      <c r="U61" s="129"/>
      <c r="V61" s="127"/>
      <c r="W61" s="130"/>
      <c r="X61" s="130"/>
      <c r="Y61" s="131"/>
      <c r="Z61" s="141"/>
      <c r="AA61" s="128"/>
      <c r="AB61" s="130"/>
      <c r="AC61" s="141"/>
      <c r="AD61" s="141"/>
      <c r="AE61" s="125"/>
      <c r="AF61" s="141"/>
      <c r="AG61" s="143"/>
      <c r="AH61" s="125"/>
      <c r="AI61" s="125"/>
      <c r="AJ61" s="132"/>
      <c r="AK61" s="132"/>
      <c r="AL61" s="132"/>
      <c r="AM61" s="132"/>
      <c r="AN61" s="125"/>
      <c r="AO61" s="125"/>
      <c r="AP61" s="132"/>
      <c r="AQ61" s="125"/>
      <c r="AR61" s="132"/>
      <c r="AS61" s="132"/>
      <c r="AT61" s="132"/>
      <c r="AU61" s="132"/>
      <c r="AV61" s="132"/>
      <c r="AW61" s="125"/>
      <c r="AX61" s="125"/>
    </row>
    <row r="62" spans="1:50" ht="18.75" x14ac:dyDescent="0.25">
      <c r="A62" s="125"/>
      <c r="B62" s="125"/>
      <c r="C62" s="125"/>
      <c r="D62" s="128"/>
      <c r="E62" s="127"/>
      <c r="F62" s="127"/>
      <c r="G62" s="127"/>
      <c r="H62" s="127"/>
      <c r="I62" s="127"/>
      <c r="J62" s="127"/>
      <c r="K62" s="127"/>
      <c r="L62" s="127"/>
      <c r="M62" s="127"/>
      <c r="N62" s="127"/>
      <c r="O62" s="128"/>
      <c r="P62" s="125"/>
      <c r="Q62" s="125"/>
      <c r="R62" s="141"/>
      <c r="S62" s="127"/>
      <c r="T62" s="141"/>
      <c r="U62" s="129"/>
      <c r="V62" s="127"/>
      <c r="W62" s="130"/>
      <c r="X62" s="130"/>
      <c r="Y62" s="131"/>
      <c r="Z62" s="141"/>
      <c r="AA62" s="128"/>
      <c r="AB62" s="130"/>
      <c r="AC62" s="141"/>
      <c r="AD62" s="141"/>
      <c r="AE62" s="125"/>
      <c r="AF62" s="141"/>
      <c r="AG62" s="143"/>
      <c r="AH62" s="125"/>
      <c r="AI62" s="125"/>
      <c r="AJ62" s="132"/>
      <c r="AK62" s="132"/>
      <c r="AL62" s="132"/>
      <c r="AM62" s="132"/>
      <c r="AN62" s="125"/>
      <c r="AO62" s="125"/>
      <c r="AP62" s="132"/>
      <c r="AQ62" s="125"/>
      <c r="AR62" s="132"/>
      <c r="AS62" s="132"/>
      <c r="AT62" s="132"/>
      <c r="AU62" s="132"/>
      <c r="AV62" s="132"/>
      <c r="AW62" s="125"/>
      <c r="AX62" s="125"/>
    </row>
    <row r="63" spans="1:50" ht="18.75" x14ac:dyDescent="0.25">
      <c r="A63" s="125"/>
      <c r="B63" s="125"/>
      <c r="C63" s="125"/>
      <c r="D63" s="128"/>
      <c r="E63" s="127"/>
      <c r="F63" s="127"/>
      <c r="G63" s="127"/>
      <c r="H63" s="127"/>
      <c r="I63" s="127"/>
      <c r="J63" s="127"/>
      <c r="K63" s="127"/>
      <c r="L63" s="127"/>
      <c r="M63" s="127"/>
      <c r="N63" s="127"/>
      <c r="O63" s="128"/>
      <c r="P63" s="125"/>
      <c r="Q63" s="125"/>
      <c r="R63" s="141"/>
      <c r="S63" s="127"/>
      <c r="T63" s="141"/>
      <c r="U63" s="129"/>
      <c r="V63" s="127"/>
      <c r="W63" s="130"/>
      <c r="X63" s="130"/>
      <c r="Y63" s="131"/>
      <c r="Z63" s="141"/>
      <c r="AA63" s="128"/>
      <c r="AB63" s="130"/>
      <c r="AC63" s="141"/>
      <c r="AD63" s="141"/>
      <c r="AE63" s="125"/>
      <c r="AF63" s="141"/>
      <c r="AG63" s="143"/>
      <c r="AH63" s="125"/>
      <c r="AI63" s="125"/>
      <c r="AJ63" s="132"/>
      <c r="AK63" s="132"/>
      <c r="AL63" s="132"/>
      <c r="AM63" s="132"/>
      <c r="AN63" s="125"/>
      <c r="AO63" s="125"/>
      <c r="AP63" s="132"/>
      <c r="AQ63" s="125"/>
      <c r="AR63" s="132"/>
      <c r="AS63" s="132"/>
      <c r="AT63" s="132"/>
      <c r="AU63" s="132"/>
      <c r="AV63" s="132"/>
      <c r="AW63" s="125"/>
      <c r="AX63" s="125"/>
    </row>
    <row r="64" spans="1:50" ht="18.75" x14ac:dyDescent="0.25">
      <c r="A64" s="125"/>
      <c r="B64" s="125"/>
      <c r="C64" s="125"/>
      <c r="D64" s="128"/>
      <c r="E64" s="127"/>
      <c r="F64" s="127"/>
      <c r="G64" s="127"/>
      <c r="H64" s="127"/>
      <c r="I64" s="127"/>
      <c r="J64" s="127"/>
      <c r="K64" s="127"/>
      <c r="L64" s="127"/>
      <c r="M64" s="127"/>
      <c r="N64" s="127"/>
      <c r="O64" s="128"/>
      <c r="P64" s="125"/>
      <c r="Q64" s="125"/>
      <c r="R64" s="141"/>
      <c r="S64" s="127"/>
      <c r="T64" s="141"/>
      <c r="U64" s="129"/>
      <c r="V64" s="127"/>
      <c r="W64" s="130"/>
      <c r="X64" s="130"/>
      <c r="Y64" s="131"/>
      <c r="Z64" s="141"/>
      <c r="AA64" s="128"/>
      <c r="AB64" s="130"/>
      <c r="AC64" s="141"/>
      <c r="AD64" s="141"/>
      <c r="AE64" s="125"/>
      <c r="AF64" s="141"/>
      <c r="AG64" s="143"/>
      <c r="AH64" s="125"/>
      <c r="AI64" s="125"/>
      <c r="AJ64" s="132"/>
      <c r="AK64" s="132"/>
      <c r="AL64" s="132"/>
      <c r="AM64" s="132"/>
      <c r="AN64" s="125"/>
      <c r="AO64" s="125"/>
      <c r="AP64" s="132"/>
      <c r="AQ64" s="125"/>
      <c r="AR64" s="132"/>
      <c r="AS64" s="132"/>
      <c r="AT64" s="132"/>
      <c r="AU64" s="132"/>
      <c r="AV64" s="132"/>
      <c r="AW64" s="125"/>
      <c r="AX64" s="125"/>
    </row>
    <row r="65" spans="1:50" ht="18.75" x14ac:dyDescent="0.25">
      <c r="A65" s="125"/>
      <c r="B65" s="125"/>
      <c r="C65" s="125"/>
      <c r="D65" s="128"/>
      <c r="E65" s="127"/>
      <c r="F65" s="127"/>
      <c r="G65" s="127"/>
      <c r="H65" s="127"/>
      <c r="I65" s="127"/>
      <c r="J65" s="127"/>
      <c r="K65" s="127"/>
      <c r="L65" s="127"/>
      <c r="M65" s="127"/>
      <c r="N65" s="127"/>
      <c r="O65" s="128"/>
      <c r="P65" s="125"/>
      <c r="Q65" s="125"/>
      <c r="R65" s="141"/>
      <c r="S65" s="127"/>
      <c r="T65" s="141"/>
      <c r="U65" s="129"/>
      <c r="V65" s="127"/>
      <c r="W65" s="130"/>
      <c r="X65" s="130"/>
      <c r="Y65" s="131"/>
      <c r="Z65" s="141"/>
      <c r="AA65" s="128"/>
      <c r="AB65" s="130"/>
      <c r="AC65" s="141"/>
      <c r="AD65" s="141"/>
      <c r="AE65" s="125"/>
      <c r="AF65" s="141"/>
      <c r="AG65" s="143"/>
      <c r="AH65" s="125"/>
      <c r="AI65" s="125"/>
      <c r="AJ65" s="132"/>
      <c r="AK65" s="132"/>
      <c r="AL65" s="132"/>
      <c r="AM65" s="132"/>
      <c r="AN65" s="125"/>
      <c r="AO65" s="125"/>
      <c r="AP65" s="132"/>
      <c r="AQ65" s="125"/>
      <c r="AR65" s="132"/>
      <c r="AS65" s="132"/>
      <c r="AT65" s="132"/>
      <c r="AU65" s="132"/>
      <c r="AV65" s="132"/>
      <c r="AW65" s="125"/>
      <c r="AX65" s="125"/>
    </row>
    <row r="66" spans="1:50" ht="18.75" x14ac:dyDescent="0.25">
      <c r="A66" s="125"/>
      <c r="B66" s="125"/>
      <c r="C66" s="125"/>
      <c r="D66" s="128"/>
      <c r="E66" s="127"/>
      <c r="F66" s="127"/>
      <c r="G66" s="127"/>
      <c r="H66" s="127"/>
      <c r="I66" s="127"/>
      <c r="J66" s="127"/>
      <c r="K66" s="127"/>
      <c r="L66" s="127"/>
      <c r="M66" s="127"/>
      <c r="N66" s="127"/>
      <c r="O66" s="128"/>
      <c r="P66" s="125"/>
      <c r="Q66" s="125"/>
      <c r="R66" s="141"/>
      <c r="S66" s="127"/>
      <c r="T66" s="141"/>
      <c r="U66" s="129"/>
      <c r="V66" s="127"/>
      <c r="W66" s="130"/>
      <c r="X66" s="130"/>
      <c r="Y66" s="131"/>
      <c r="Z66" s="141"/>
      <c r="AA66" s="128"/>
      <c r="AB66" s="130"/>
      <c r="AC66" s="141"/>
      <c r="AD66" s="141"/>
      <c r="AE66" s="125"/>
      <c r="AF66" s="141"/>
      <c r="AG66" s="143"/>
      <c r="AH66" s="125"/>
      <c r="AI66" s="125"/>
      <c r="AJ66" s="132"/>
      <c r="AK66" s="132"/>
      <c r="AL66" s="132"/>
      <c r="AM66" s="132"/>
      <c r="AN66" s="125"/>
      <c r="AO66" s="125"/>
      <c r="AP66" s="132"/>
      <c r="AQ66" s="125"/>
      <c r="AR66" s="132"/>
      <c r="AS66" s="132"/>
      <c r="AT66" s="132"/>
      <c r="AU66" s="132"/>
      <c r="AV66" s="132"/>
      <c r="AW66" s="125"/>
      <c r="AX66" s="125"/>
    </row>
    <row r="67" spans="1:50" ht="18.75" x14ac:dyDescent="0.25">
      <c r="A67" s="125"/>
      <c r="B67" s="125"/>
      <c r="C67" s="125"/>
      <c r="D67" s="128"/>
      <c r="E67" s="127"/>
      <c r="F67" s="127"/>
      <c r="G67" s="127"/>
      <c r="H67" s="127"/>
      <c r="I67" s="127"/>
      <c r="J67" s="127"/>
      <c r="K67" s="127"/>
      <c r="L67" s="127"/>
      <c r="M67" s="127"/>
      <c r="N67" s="127"/>
      <c r="O67" s="128"/>
      <c r="P67" s="125"/>
      <c r="Q67" s="125"/>
      <c r="R67" s="141"/>
      <c r="S67" s="127"/>
      <c r="T67" s="141"/>
      <c r="U67" s="129"/>
      <c r="V67" s="127"/>
      <c r="W67" s="130"/>
      <c r="X67" s="130"/>
      <c r="Y67" s="131"/>
      <c r="Z67" s="141"/>
      <c r="AA67" s="128"/>
      <c r="AB67" s="130"/>
      <c r="AC67" s="141"/>
      <c r="AD67" s="141"/>
      <c r="AE67" s="125"/>
      <c r="AF67" s="141"/>
      <c r="AG67" s="143"/>
      <c r="AH67" s="125"/>
      <c r="AI67" s="125"/>
      <c r="AJ67" s="132"/>
      <c r="AK67" s="132"/>
      <c r="AL67" s="132"/>
      <c r="AM67" s="132"/>
      <c r="AN67" s="125"/>
      <c r="AO67" s="125"/>
      <c r="AP67" s="132"/>
      <c r="AQ67" s="125"/>
      <c r="AR67" s="132"/>
      <c r="AS67" s="132"/>
      <c r="AT67" s="132"/>
      <c r="AU67" s="132"/>
      <c r="AV67" s="132"/>
      <c r="AW67" s="125"/>
      <c r="AX67" s="125"/>
    </row>
    <row r="68" spans="1:50" ht="18.75" x14ac:dyDescent="0.25">
      <c r="A68" s="125"/>
      <c r="B68" s="125"/>
      <c r="C68" s="125"/>
      <c r="D68" s="128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8"/>
      <c r="P68" s="125"/>
      <c r="Q68" s="125"/>
      <c r="R68" s="141"/>
      <c r="S68" s="127"/>
      <c r="T68" s="141"/>
      <c r="U68" s="129"/>
      <c r="V68" s="127"/>
      <c r="W68" s="130"/>
      <c r="X68" s="130"/>
      <c r="Y68" s="131"/>
      <c r="Z68" s="141"/>
      <c r="AA68" s="128"/>
      <c r="AB68" s="130"/>
      <c r="AC68" s="141"/>
      <c r="AD68" s="141"/>
      <c r="AE68" s="125"/>
      <c r="AF68" s="141"/>
      <c r="AG68" s="143"/>
      <c r="AH68" s="125"/>
      <c r="AI68" s="125"/>
      <c r="AJ68" s="132"/>
      <c r="AK68" s="132"/>
      <c r="AL68" s="132"/>
      <c r="AM68" s="132"/>
      <c r="AN68" s="125"/>
      <c r="AO68" s="125"/>
      <c r="AP68" s="132"/>
      <c r="AQ68" s="125"/>
      <c r="AR68" s="132"/>
      <c r="AS68" s="132"/>
      <c r="AT68" s="132"/>
      <c r="AU68" s="132"/>
      <c r="AV68" s="132"/>
      <c r="AW68" s="125"/>
      <c r="AX68" s="125"/>
    </row>
    <row r="69" spans="1:50" ht="18.75" x14ac:dyDescent="0.25">
      <c r="A69" s="125"/>
      <c r="B69" s="125"/>
      <c r="C69" s="125"/>
      <c r="D69" s="128"/>
      <c r="E69" s="127"/>
      <c r="F69" s="127"/>
      <c r="G69" s="127"/>
      <c r="H69" s="127"/>
      <c r="I69" s="127"/>
      <c r="J69" s="127"/>
      <c r="K69" s="127"/>
      <c r="L69" s="127"/>
      <c r="M69" s="127"/>
      <c r="N69" s="127"/>
      <c r="O69" s="128"/>
      <c r="P69" s="125"/>
      <c r="Q69" s="125"/>
      <c r="R69" s="141"/>
      <c r="S69" s="127"/>
      <c r="T69" s="141"/>
      <c r="U69" s="129"/>
      <c r="V69" s="127"/>
      <c r="W69" s="130"/>
      <c r="X69" s="130"/>
      <c r="Y69" s="131"/>
      <c r="Z69" s="141"/>
      <c r="AA69" s="128"/>
      <c r="AB69" s="130"/>
      <c r="AC69" s="141"/>
      <c r="AD69" s="141"/>
      <c r="AE69" s="125"/>
      <c r="AF69" s="141"/>
      <c r="AG69" s="143"/>
      <c r="AH69" s="125"/>
      <c r="AI69" s="125"/>
      <c r="AJ69" s="132"/>
      <c r="AK69" s="132"/>
      <c r="AL69" s="132"/>
      <c r="AM69" s="132"/>
      <c r="AN69" s="125"/>
      <c r="AO69" s="125"/>
      <c r="AP69" s="132"/>
      <c r="AQ69" s="125"/>
      <c r="AR69" s="132"/>
      <c r="AS69" s="132"/>
      <c r="AT69" s="132"/>
      <c r="AU69" s="132"/>
      <c r="AV69" s="132"/>
      <c r="AW69" s="125"/>
      <c r="AX69" s="125"/>
    </row>
    <row r="70" spans="1:50" ht="18.75" x14ac:dyDescent="0.25">
      <c r="A70" s="125"/>
      <c r="B70" s="125"/>
      <c r="C70" s="125"/>
      <c r="D70" s="128"/>
      <c r="E70" s="127"/>
      <c r="F70" s="127"/>
      <c r="G70" s="127"/>
      <c r="H70" s="127"/>
      <c r="I70" s="127"/>
      <c r="J70" s="127"/>
      <c r="K70" s="127"/>
      <c r="L70" s="127"/>
      <c r="M70" s="127"/>
      <c r="N70" s="127"/>
      <c r="O70" s="128"/>
      <c r="P70" s="125"/>
      <c r="Q70" s="125"/>
      <c r="R70" s="141"/>
      <c r="S70" s="127"/>
      <c r="T70" s="141"/>
      <c r="U70" s="129"/>
      <c r="V70" s="127"/>
      <c r="W70" s="130"/>
      <c r="X70" s="130"/>
      <c r="Y70" s="131"/>
      <c r="Z70" s="141"/>
      <c r="AA70" s="128"/>
      <c r="AB70" s="130"/>
      <c r="AC70" s="141"/>
      <c r="AD70" s="141"/>
      <c r="AE70" s="125"/>
      <c r="AF70" s="141"/>
      <c r="AG70" s="143"/>
      <c r="AH70" s="125"/>
      <c r="AI70" s="125"/>
      <c r="AJ70" s="132"/>
      <c r="AK70" s="132"/>
      <c r="AL70" s="132"/>
      <c r="AM70" s="132"/>
      <c r="AN70" s="125"/>
      <c r="AO70" s="125"/>
      <c r="AP70" s="132"/>
      <c r="AQ70" s="125"/>
      <c r="AR70" s="132"/>
      <c r="AS70" s="132"/>
      <c r="AT70" s="132"/>
      <c r="AU70" s="132"/>
      <c r="AV70" s="132"/>
      <c r="AW70" s="125"/>
      <c r="AX70" s="125"/>
    </row>
    <row r="71" spans="1:50" ht="18.75" x14ac:dyDescent="0.25">
      <c r="A71" s="125"/>
      <c r="B71" s="125"/>
      <c r="C71" s="125"/>
      <c r="D71" s="128"/>
      <c r="E71" s="127"/>
      <c r="F71" s="127"/>
      <c r="G71" s="127"/>
      <c r="H71" s="127"/>
      <c r="I71" s="127"/>
      <c r="J71" s="127"/>
      <c r="K71" s="127"/>
      <c r="L71" s="127"/>
      <c r="M71" s="127"/>
      <c r="N71" s="127"/>
      <c r="O71" s="128"/>
      <c r="P71" s="125"/>
      <c r="Q71" s="125"/>
      <c r="R71" s="141"/>
      <c r="S71" s="127"/>
      <c r="T71" s="141"/>
      <c r="U71" s="129"/>
      <c r="V71" s="127"/>
      <c r="W71" s="130"/>
      <c r="X71" s="130"/>
      <c r="Y71" s="131"/>
      <c r="Z71" s="141"/>
      <c r="AA71" s="128"/>
      <c r="AB71" s="130"/>
      <c r="AC71" s="141"/>
      <c r="AD71" s="141"/>
      <c r="AE71" s="125"/>
      <c r="AF71" s="141"/>
      <c r="AG71" s="143"/>
      <c r="AH71" s="125"/>
      <c r="AI71" s="125"/>
      <c r="AJ71" s="132"/>
      <c r="AK71" s="132"/>
      <c r="AL71" s="132"/>
      <c r="AM71" s="132"/>
      <c r="AN71" s="125"/>
      <c r="AO71" s="125"/>
      <c r="AP71" s="132"/>
      <c r="AQ71" s="125"/>
      <c r="AR71" s="132"/>
      <c r="AS71" s="132"/>
      <c r="AT71" s="132"/>
      <c r="AU71" s="132"/>
      <c r="AV71" s="132"/>
      <c r="AW71" s="125"/>
      <c r="AX71" s="125"/>
    </row>
    <row r="72" spans="1:50" ht="18.75" x14ac:dyDescent="0.25">
      <c r="A72" s="125"/>
      <c r="B72" s="125"/>
      <c r="C72" s="125"/>
      <c r="D72" s="128"/>
      <c r="E72" s="127"/>
      <c r="F72" s="127"/>
      <c r="G72" s="127"/>
      <c r="H72" s="127"/>
      <c r="I72" s="127"/>
      <c r="J72" s="127"/>
      <c r="K72" s="127"/>
      <c r="L72" s="127"/>
      <c r="M72" s="127"/>
      <c r="N72" s="127"/>
      <c r="O72" s="128"/>
      <c r="P72" s="125"/>
      <c r="Q72" s="125"/>
      <c r="R72" s="141"/>
      <c r="S72" s="127"/>
      <c r="T72" s="141"/>
      <c r="U72" s="129"/>
      <c r="V72" s="127"/>
      <c r="W72" s="130"/>
      <c r="X72" s="130"/>
      <c r="Y72" s="131"/>
      <c r="Z72" s="141"/>
      <c r="AA72" s="128"/>
      <c r="AB72" s="130"/>
      <c r="AC72" s="141"/>
      <c r="AD72" s="141"/>
      <c r="AE72" s="125"/>
      <c r="AF72" s="141"/>
      <c r="AG72" s="143"/>
      <c r="AH72" s="125"/>
      <c r="AI72" s="125"/>
      <c r="AJ72" s="132"/>
      <c r="AK72" s="132"/>
      <c r="AL72" s="132"/>
      <c r="AM72" s="132"/>
      <c r="AN72" s="125"/>
      <c r="AO72" s="125"/>
      <c r="AP72" s="132"/>
      <c r="AQ72" s="125"/>
      <c r="AR72" s="132"/>
      <c r="AS72" s="132"/>
      <c r="AT72" s="132"/>
      <c r="AU72" s="132"/>
      <c r="AV72" s="132"/>
      <c r="AW72" s="125"/>
      <c r="AX72" s="125"/>
    </row>
    <row r="73" spans="1:50" ht="18.75" x14ac:dyDescent="0.25">
      <c r="A73" s="125"/>
      <c r="B73" s="125"/>
      <c r="C73" s="125"/>
      <c r="D73" s="128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8"/>
      <c r="P73" s="125"/>
      <c r="Q73" s="125"/>
      <c r="R73" s="141"/>
      <c r="S73" s="127"/>
      <c r="T73" s="141"/>
      <c r="U73" s="129"/>
      <c r="V73" s="127"/>
      <c r="W73" s="130"/>
      <c r="X73" s="130"/>
      <c r="Y73" s="131"/>
      <c r="Z73" s="141"/>
      <c r="AA73" s="128"/>
      <c r="AB73" s="130"/>
      <c r="AC73" s="141"/>
      <c r="AD73" s="141"/>
      <c r="AE73" s="125"/>
      <c r="AF73" s="141"/>
      <c r="AG73" s="143"/>
      <c r="AH73" s="125"/>
      <c r="AI73" s="125"/>
      <c r="AJ73" s="132"/>
      <c r="AK73" s="132"/>
      <c r="AL73" s="132"/>
      <c r="AM73" s="132"/>
      <c r="AN73" s="125"/>
      <c r="AO73" s="125"/>
      <c r="AP73" s="132"/>
      <c r="AQ73" s="125"/>
      <c r="AR73" s="132"/>
      <c r="AS73" s="132"/>
      <c r="AT73" s="132"/>
      <c r="AU73" s="132"/>
      <c r="AV73" s="132"/>
      <c r="AW73" s="125"/>
      <c r="AX73" s="125"/>
    </row>
    <row r="74" spans="1:50" ht="18.75" x14ac:dyDescent="0.25">
      <c r="A74" s="125"/>
      <c r="B74" s="125"/>
      <c r="C74" s="125"/>
      <c r="D74" s="128"/>
      <c r="E74" s="127"/>
      <c r="F74" s="127"/>
      <c r="G74" s="127"/>
      <c r="H74" s="127"/>
      <c r="I74" s="127"/>
      <c r="J74" s="127"/>
      <c r="K74" s="127"/>
      <c r="L74" s="127"/>
      <c r="M74" s="127"/>
      <c r="N74" s="127"/>
      <c r="O74" s="128"/>
      <c r="P74" s="125"/>
      <c r="Q74" s="125"/>
      <c r="R74" s="141"/>
      <c r="S74" s="127"/>
      <c r="T74" s="141"/>
      <c r="U74" s="129"/>
      <c r="V74" s="127"/>
      <c r="W74" s="130"/>
      <c r="X74" s="130"/>
      <c r="Y74" s="131"/>
      <c r="Z74" s="141"/>
      <c r="AA74" s="128"/>
      <c r="AB74" s="130"/>
      <c r="AC74" s="141"/>
      <c r="AD74" s="141"/>
      <c r="AE74" s="125"/>
      <c r="AF74" s="141"/>
      <c r="AG74" s="143"/>
      <c r="AH74" s="125"/>
      <c r="AI74" s="125"/>
      <c r="AJ74" s="132"/>
      <c r="AK74" s="132"/>
      <c r="AL74" s="132"/>
      <c r="AM74" s="132"/>
      <c r="AN74" s="125"/>
      <c r="AO74" s="125"/>
      <c r="AP74" s="132"/>
      <c r="AQ74" s="125"/>
      <c r="AR74" s="132"/>
      <c r="AS74" s="132"/>
      <c r="AT74" s="132"/>
      <c r="AU74" s="132"/>
      <c r="AV74" s="132"/>
      <c r="AW74" s="125"/>
      <c r="AX74" s="125"/>
    </row>
    <row r="75" spans="1:50" ht="18.75" x14ac:dyDescent="0.25">
      <c r="A75" s="125"/>
      <c r="B75" s="125"/>
      <c r="C75" s="125"/>
      <c r="D75" s="128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8"/>
      <c r="P75" s="125"/>
      <c r="Q75" s="125"/>
      <c r="R75" s="141"/>
      <c r="S75" s="127"/>
      <c r="T75" s="141"/>
      <c r="U75" s="129"/>
      <c r="V75" s="127"/>
      <c r="W75" s="130"/>
      <c r="X75" s="130"/>
      <c r="Y75" s="131"/>
      <c r="Z75" s="141"/>
      <c r="AA75" s="128"/>
      <c r="AB75" s="130"/>
      <c r="AC75" s="141"/>
      <c r="AD75" s="141"/>
      <c r="AE75" s="125"/>
      <c r="AF75" s="141"/>
      <c r="AG75" s="143"/>
      <c r="AH75" s="125"/>
      <c r="AI75" s="125"/>
      <c r="AJ75" s="132"/>
      <c r="AK75" s="132"/>
      <c r="AL75" s="132"/>
      <c r="AM75" s="132"/>
      <c r="AN75" s="125"/>
      <c r="AO75" s="125"/>
      <c r="AP75" s="132"/>
      <c r="AQ75" s="125"/>
      <c r="AR75" s="132"/>
      <c r="AS75" s="132"/>
      <c r="AT75" s="132"/>
      <c r="AU75" s="132"/>
      <c r="AV75" s="132"/>
      <c r="AW75" s="125"/>
      <c r="AX75" s="125"/>
    </row>
    <row r="76" spans="1:50" ht="18.75" x14ac:dyDescent="0.25">
      <c r="A76" s="125"/>
      <c r="B76" s="125"/>
      <c r="C76" s="125"/>
      <c r="D76" s="128"/>
      <c r="E76" s="127"/>
      <c r="F76" s="127"/>
      <c r="G76" s="127"/>
      <c r="H76" s="127"/>
      <c r="I76" s="127"/>
      <c r="J76" s="127"/>
      <c r="K76" s="127"/>
      <c r="L76" s="127"/>
      <c r="M76" s="127"/>
      <c r="N76" s="127"/>
      <c r="O76" s="128"/>
      <c r="P76" s="125"/>
      <c r="Q76" s="125"/>
      <c r="R76" s="141"/>
      <c r="S76" s="127"/>
      <c r="T76" s="141"/>
      <c r="U76" s="129"/>
      <c r="V76" s="127"/>
      <c r="W76" s="130"/>
      <c r="X76" s="130"/>
      <c r="Y76" s="131"/>
      <c r="Z76" s="141"/>
      <c r="AA76" s="128"/>
      <c r="AB76" s="130"/>
      <c r="AC76" s="141"/>
      <c r="AD76" s="141"/>
      <c r="AE76" s="125"/>
      <c r="AF76" s="141"/>
      <c r="AG76" s="143"/>
      <c r="AH76" s="125"/>
      <c r="AI76" s="125"/>
      <c r="AJ76" s="132"/>
      <c r="AK76" s="132"/>
      <c r="AL76" s="132"/>
      <c r="AM76" s="132"/>
      <c r="AN76" s="125"/>
      <c r="AO76" s="125"/>
      <c r="AP76" s="132"/>
      <c r="AQ76" s="125"/>
      <c r="AR76" s="132"/>
      <c r="AS76" s="132"/>
      <c r="AT76" s="132"/>
      <c r="AU76" s="132"/>
      <c r="AV76" s="132"/>
      <c r="AW76" s="125"/>
      <c r="AX76" s="125"/>
    </row>
    <row r="77" spans="1:50" ht="18.75" x14ac:dyDescent="0.25">
      <c r="A77" s="125"/>
      <c r="B77" s="125"/>
      <c r="C77" s="125"/>
      <c r="D77" s="128"/>
      <c r="E77" s="127"/>
      <c r="F77" s="127"/>
      <c r="G77" s="127"/>
      <c r="H77" s="127"/>
      <c r="I77" s="127"/>
      <c r="J77" s="127"/>
      <c r="K77" s="127"/>
      <c r="L77" s="127"/>
      <c r="M77" s="127"/>
      <c r="N77" s="127"/>
      <c r="O77" s="128"/>
      <c r="P77" s="125"/>
      <c r="Q77" s="125"/>
      <c r="R77" s="141"/>
      <c r="S77" s="127"/>
      <c r="T77" s="141"/>
      <c r="U77" s="129"/>
      <c r="V77" s="127"/>
      <c r="W77" s="130"/>
      <c r="X77" s="130"/>
      <c r="Y77" s="131"/>
      <c r="Z77" s="141"/>
      <c r="AA77" s="128"/>
      <c r="AB77" s="130"/>
      <c r="AC77" s="141"/>
      <c r="AD77" s="141"/>
      <c r="AE77" s="125"/>
      <c r="AF77" s="141"/>
      <c r="AG77" s="143"/>
      <c r="AH77" s="125"/>
      <c r="AI77" s="125"/>
      <c r="AJ77" s="132"/>
      <c r="AK77" s="132"/>
      <c r="AL77" s="132"/>
      <c r="AM77" s="132"/>
      <c r="AN77" s="125"/>
      <c r="AO77" s="125"/>
      <c r="AP77" s="132"/>
      <c r="AQ77" s="125"/>
      <c r="AR77" s="132"/>
      <c r="AS77" s="132"/>
      <c r="AT77" s="132"/>
      <c r="AU77" s="132"/>
      <c r="AV77" s="132"/>
      <c r="AW77" s="125"/>
      <c r="AX77" s="125"/>
    </row>
    <row r="78" spans="1:50" ht="18.75" x14ac:dyDescent="0.25">
      <c r="A78" s="125"/>
      <c r="B78" s="125"/>
      <c r="C78" s="125"/>
      <c r="D78" s="128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8"/>
      <c r="P78" s="125"/>
      <c r="Q78" s="125"/>
      <c r="R78" s="141"/>
      <c r="S78" s="127"/>
      <c r="T78" s="141"/>
      <c r="U78" s="129"/>
      <c r="V78" s="127"/>
      <c r="W78" s="130"/>
      <c r="X78" s="130"/>
      <c r="Y78" s="131"/>
      <c r="Z78" s="141"/>
      <c r="AA78" s="128"/>
      <c r="AB78" s="130"/>
      <c r="AC78" s="141"/>
      <c r="AD78" s="141"/>
      <c r="AE78" s="125"/>
      <c r="AF78" s="141"/>
      <c r="AG78" s="143"/>
      <c r="AH78" s="125"/>
      <c r="AI78" s="125"/>
      <c r="AJ78" s="132"/>
      <c r="AK78" s="132"/>
      <c r="AL78" s="132"/>
      <c r="AM78" s="132"/>
      <c r="AN78" s="125"/>
      <c r="AO78" s="125"/>
      <c r="AP78" s="132"/>
      <c r="AQ78" s="125"/>
      <c r="AR78" s="132"/>
      <c r="AS78" s="132"/>
      <c r="AT78" s="132"/>
      <c r="AU78" s="132"/>
      <c r="AV78" s="132"/>
      <c r="AW78" s="125"/>
      <c r="AX78" s="125"/>
    </row>
    <row r="79" spans="1:50" ht="18.75" x14ac:dyDescent="0.25">
      <c r="A79" s="125"/>
      <c r="B79" s="125"/>
      <c r="C79" s="125"/>
      <c r="D79" s="128"/>
      <c r="E79" s="127"/>
      <c r="F79" s="127"/>
      <c r="G79" s="127"/>
      <c r="H79" s="127"/>
      <c r="I79" s="127"/>
      <c r="J79" s="127"/>
      <c r="K79" s="127"/>
      <c r="L79" s="127"/>
      <c r="M79" s="127"/>
      <c r="N79" s="127"/>
      <c r="O79" s="128"/>
      <c r="P79" s="125"/>
      <c r="Q79" s="125"/>
      <c r="R79" s="141"/>
      <c r="S79" s="127"/>
      <c r="T79" s="141"/>
      <c r="U79" s="129"/>
      <c r="V79" s="127"/>
      <c r="W79" s="130"/>
      <c r="X79" s="130"/>
      <c r="Y79" s="131"/>
      <c r="Z79" s="141"/>
      <c r="AA79" s="128"/>
      <c r="AB79" s="130"/>
      <c r="AC79" s="141"/>
      <c r="AD79" s="141"/>
      <c r="AE79" s="125"/>
      <c r="AF79" s="141"/>
      <c r="AG79" s="143"/>
      <c r="AH79" s="125"/>
      <c r="AI79" s="125"/>
      <c r="AJ79" s="132"/>
      <c r="AK79" s="132"/>
      <c r="AL79" s="132"/>
      <c r="AM79" s="132"/>
      <c r="AN79" s="125"/>
      <c r="AO79" s="125"/>
      <c r="AP79" s="132"/>
      <c r="AQ79" s="125"/>
      <c r="AR79" s="132"/>
      <c r="AS79" s="132"/>
      <c r="AT79" s="132"/>
      <c r="AU79" s="132"/>
      <c r="AV79" s="132"/>
      <c r="AW79" s="125"/>
      <c r="AX79" s="125"/>
    </row>
    <row r="80" spans="1:50" ht="18.75" x14ac:dyDescent="0.25">
      <c r="A80" s="125"/>
      <c r="B80" s="125"/>
      <c r="C80" s="125"/>
      <c r="D80" s="128"/>
      <c r="E80" s="127"/>
      <c r="F80" s="127"/>
      <c r="G80" s="127"/>
      <c r="H80" s="127"/>
      <c r="I80" s="127"/>
      <c r="J80" s="127"/>
      <c r="K80" s="127"/>
      <c r="L80" s="127"/>
      <c r="M80" s="127"/>
      <c r="N80" s="127"/>
      <c r="O80" s="128"/>
      <c r="P80" s="125"/>
      <c r="Q80" s="125"/>
      <c r="R80" s="141"/>
      <c r="S80" s="127"/>
      <c r="T80" s="141"/>
      <c r="U80" s="129"/>
      <c r="V80" s="127"/>
      <c r="W80" s="130"/>
      <c r="X80" s="130"/>
      <c r="Y80" s="131"/>
      <c r="Z80" s="141"/>
      <c r="AA80" s="128"/>
      <c r="AB80" s="130"/>
      <c r="AC80" s="141"/>
      <c r="AD80" s="141"/>
      <c r="AE80" s="125"/>
      <c r="AF80" s="141"/>
      <c r="AG80" s="143"/>
      <c r="AH80" s="125"/>
      <c r="AI80" s="125"/>
      <c r="AJ80" s="132"/>
      <c r="AK80" s="132"/>
      <c r="AL80" s="132"/>
      <c r="AM80" s="132"/>
      <c r="AN80" s="125"/>
      <c r="AO80" s="125"/>
      <c r="AP80" s="132"/>
      <c r="AQ80" s="125"/>
      <c r="AR80" s="132"/>
      <c r="AS80" s="132"/>
      <c r="AT80" s="132"/>
      <c r="AU80" s="132"/>
      <c r="AV80" s="132"/>
      <c r="AW80" s="125"/>
      <c r="AX80" s="125"/>
    </row>
    <row r="81" spans="1:50" ht="18.75" x14ac:dyDescent="0.25">
      <c r="A81" s="125"/>
      <c r="B81" s="125"/>
      <c r="C81" s="125"/>
      <c r="D81" s="128"/>
      <c r="E81" s="127"/>
      <c r="F81" s="127"/>
      <c r="G81" s="127"/>
      <c r="H81" s="127"/>
      <c r="I81" s="127"/>
      <c r="J81" s="127"/>
      <c r="K81" s="127"/>
      <c r="L81" s="127"/>
      <c r="M81" s="127"/>
      <c r="N81" s="127"/>
      <c r="O81" s="128"/>
      <c r="P81" s="125"/>
      <c r="Q81" s="125"/>
      <c r="R81" s="141"/>
      <c r="S81" s="127"/>
      <c r="T81" s="141"/>
      <c r="U81" s="129"/>
      <c r="V81" s="127"/>
      <c r="W81" s="130"/>
      <c r="X81" s="130"/>
      <c r="Y81" s="131"/>
      <c r="Z81" s="141"/>
      <c r="AA81" s="128"/>
      <c r="AB81" s="130"/>
      <c r="AC81" s="141"/>
      <c r="AD81" s="141"/>
      <c r="AE81" s="125"/>
      <c r="AF81" s="141"/>
      <c r="AG81" s="143"/>
      <c r="AH81" s="125"/>
      <c r="AI81" s="125"/>
      <c r="AJ81" s="132"/>
      <c r="AK81" s="132"/>
      <c r="AL81" s="132"/>
      <c r="AM81" s="132"/>
      <c r="AN81" s="125"/>
      <c r="AO81" s="125"/>
      <c r="AP81" s="132"/>
      <c r="AQ81" s="125"/>
      <c r="AR81" s="132"/>
      <c r="AS81" s="132"/>
      <c r="AT81" s="132"/>
      <c r="AU81" s="132"/>
      <c r="AV81" s="132"/>
      <c r="AW81" s="125"/>
      <c r="AX81" s="125"/>
    </row>
    <row r="82" spans="1:50" ht="18.75" x14ac:dyDescent="0.25">
      <c r="A82" s="125"/>
      <c r="B82" s="125"/>
      <c r="C82" s="125"/>
      <c r="D82" s="128"/>
      <c r="E82" s="127"/>
      <c r="F82" s="127"/>
      <c r="G82" s="127"/>
      <c r="H82" s="127"/>
      <c r="I82" s="127"/>
      <c r="J82" s="127"/>
      <c r="K82" s="127"/>
      <c r="L82" s="127"/>
      <c r="M82" s="127"/>
      <c r="N82" s="127"/>
      <c r="O82" s="128"/>
      <c r="P82" s="125"/>
      <c r="Q82" s="125"/>
      <c r="R82" s="141"/>
      <c r="S82" s="127"/>
      <c r="T82" s="141"/>
      <c r="U82" s="129"/>
      <c r="V82" s="127"/>
      <c r="W82" s="130"/>
      <c r="X82" s="130"/>
      <c r="Y82" s="131"/>
      <c r="Z82" s="141"/>
      <c r="AA82" s="128"/>
      <c r="AB82" s="130"/>
      <c r="AC82" s="141"/>
      <c r="AD82" s="141"/>
      <c r="AE82" s="125"/>
      <c r="AF82" s="141"/>
      <c r="AG82" s="143"/>
      <c r="AH82" s="125"/>
      <c r="AI82" s="125"/>
      <c r="AJ82" s="132"/>
      <c r="AK82" s="132"/>
      <c r="AL82" s="132"/>
      <c r="AM82" s="132"/>
      <c r="AN82" s="125"/>
      <c r="AO82" s="125"/>
      <c r="AP82" s="132"/>
      <c r="AQ82" s="125"/>
      <c r="AR82" s="132"/>
      <c r="AS82" s="132"/>
      <c r="AT82" s="132"/>
      <c r="AU82" s="132"/>
      <c r="AV82" s="132"/>
      <c r="AW82" s="125"/>
      <c r="AX82" s="125"/>
    </row>
    <row r="83" spans="1:50" ht="18.75" x14ac:dyDescent="0.25">
      <c r="A83" s="125"/>
      <c r="B83" s="125"/>
      <c r="C83" s="125"/>
      <c r="D83" s="128"/>
      <c r="E83" s="127"/>
      <c r="F83" s="127"/>
      <c r="G83" s="127"/>
      <c r="H83" s="127"/>
      <c r="I83" s="127"/>
      <c r="J83" s="127"/>
      <c r="K83" s="127"/>
      <c r="L83" s="127"/>
      <c r="M83" s="127"/>
      <c r="N83" s="127"/>
      <c r="O83" s="128"/>
      <c r="P83" s="125"/>
      <c r="Q83" s="125"/>
      <c r="R83" s="141"/>
      <c r="S83" s="127"/>
      <c r="T83" s="141"/>
      <c r="U83" s="129"/>
      <c r="V83" s="127"/>
      <c r="W83" s="130"/>
      <c r="X83" s="130"/>
      <c r="Y83" s="131"/>
      <c r="Z83" s="141"/>
      <c r="AA83" s="128"/>
      <c r="AB83" s="130"/>
      <c r="AC83" s="141"/>
      <c r="AD83" s="141"/>
      <c r="AE83" s="125"/>
      <c r="AF83" s="141"/>
      <c r="AG83" s="143"/>
      <c r="AH83" s="125"/>
      <c r="AI83" s="125"/>
      <c r="AJ83" s="132"/>
      <c r="AK83" s="132"/>
      <c r="AL83" s="132"/>
      <c r="AM83" s="132"/>
      <c r="AN83" s="125"/>
      <c r="AO83" s="125"/>
      <c r="AP83" s="132"/>
      <c r="AQ83" s="125"/>
      <c r="AR83" s="132"/>
      <c r="AS83" s="132"/>
      <c r="AT83" s="132"/>
      <c r="AU83" s="132"/>
      <c r="AV83" s="132"/>
      <c r="AW83" s="125"/>
      <c r="AX83" s="125"/>
    </row>
    <row r="84" spans="1:50" ht="18.75" x14ac:dyDescent="0.25">
      <c r="A84" s="125"/>
      <c r="B84" s="125"/>
      <c r="C84" s="125"/>
      <c r="D84" s="128"/>
      <c r="E84" s="127"/>
      <c r="F84" s="127"/>
      <c r="G84" s="127"/>
      <c r="H84" s="127"/>
      <c r="I84" s="127"/>
      <c r="J84" s="127"/>
      <c r="K84" s="127"/>
      <c r="L84" s="127"/>
      <c r="M84" s="127"/>
      <c r="N84" s="127"/>
      <c r="O84" s="128"/>
      <c r="P84" s="125"/>
      <c r="Q84" s="125"/>
      <c r="R84" s="141"/>
      <c r="S84" s="127"/>
      <c r="T84" s="141"/>
      <c r="U84" s="129"/>
      <c r="V84" s="127"/>
      <c r="W84" s="130"/>
      <c r="X84" s="130"/>
      <c r="Y84" s="131"/>
      <c r="Z84" s="141"/>
      <c r="AA84" s="128"/>
      <c r="AB84" s="130"/>
      <c r="AC84" s="141"/>
      <c r="AD84" s="141"/>
      <c r="AE84" s="125"/>
      <c r="AF84" s="141"/>
      <c r="AG84" s="143"/>
      <c r="AH84" s="125"/>
      <c r="AI84" s="125"/>
      <c r="AJ84" s="132"/>
      <c r="AK84" s="132"/>
      <c r="AL84" s="132"/>
      <c r="AM84" s="132"/>
      <c r="AN84" s="125"/>
      <c r="AO84" s="125"/>
      <c r="AP84" s="132"/>
      <c r="AQ84" s="125"/>
      <c r="AR84" s="132"/>
      <c r="AS84" s="132"/>
      <c r="AT84" s="132"/>
      <c r="AU84" s="132"/>
      <c r="AV84" s="132"/>
      <c r="AW84" s="125"/>
      <c r="AX84" s="125"/>
    </row>
    <row r="85" spans="1:50" ht="18.75" x14ac:dyDescent="0.25">
      <c r="A85" s="125"/>
      <c r="B85" s="125"/>
      <c r="C85" s="125"/>
      <c r="D85" s="128"/>
      <c r="E85" s="127"/>
      <c r="F85" s="127"/>
      <c r="G85" s="127"/>
      <c r="H85" s="127"/>
      <c r="I85" s="127"/>
      <c r="J85" s="127"/>
      <c r="K85" s="127"/>
      <c r="L85" s="127"/>
      <c r="M85" s="127"/>
      <c r="N85" s="127"/>
      <c r="O85" s="128"/>
      <c r="P85" s="125"/>
      <c r="Q85" s="125"/>
      <c r="R85" s="141"/>
      <c r="S85" s="127"/>
      <c r="T85" s="141"/>
      <c r="U85" s="129"/>
      <c r="V85" s="127"/>
      <c r="W85" s="130"/>
      <c r="X85" s="130"/>
      <c r="Y85" s="131"/>
      <c r="Z85" s="141"/>
      <c r="AA85" s="128"/>
      <c r="AB85" s="130"/>
      <c r="AC85" s="141"/>
      <c r="AD85" s="141"/>
      <c r="AE85" s="125"/>
      <c r="AF85" s="141"/>
      <c r="AG85" s="143"/>
      <c r="AH85" s="125"/>
      <c r="AI85" s="125"/>
      <c r="AJ85" s="132"/>
      <c r="AK85" s="132"/>
      <c r="AL85" s="132"/>
      <c r="AM85" s="132"/>
      <c r="AN85" s="125"/>
      <c r="AO85" s="125"/>
      <c r="AP85" s="132"/>
      <c r="AQ85" s="125"/>
      <c r="AR85" s="132"/>
      <c r="AS85" s="132"/>
      <c r="AT85" s="132"/>
      <c r="AU85" s="132"/>
      <c r="AV85" s="132"/>
      <c r="AW85" s="125"/>
      <c r="AX85" s="125"/>
    </row>
    <row r="86" spans="1:50" ht="18.75" x14ac:dyDescent="0.25">
      <c r="A86" s="125"/>
      <c r="B86" s="125"/>
      <c r="C86" s="125"/>
      <c r="D86" s="128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8"/>
      <c r="P86" s="125"/>
      <c r="Q86" s="125"/>
      <c r="R86" s="141"/>
      <c r="S86" s="127"/>
      <c r="T86" s="141"/>
      <c r="U86" s="129"/>
      <c r="V86" s="127"/>
      <c r="W86" s="130"/>
      <c r="X86" s="130"/>
      <c r="Y86" s="131"/>
      <c r="Z86" s="141"/>
      <c r="AA86" s="128"/>
      <c r="AB86" s="130"/>
      <c r="AC86" s="141"/>
      <c r="AD86" s="141"/>
      <c r="AE86" s="125"/>
      <c r="AF86" s="141"/>
      <c r="AG86" s="143"/>
      <c r="AH86" s="125"/>
      <c r="AI86" s="125"/>
      <c r="AJ86" s="132"/>
      <c r="AK86" s="132"/>
      <c r="AL86" s="132"/>
      <c r="AM86" s="132"/>
      <c r="AN86" s="125"/>
      <c r="AO86" s="125"/>
      <c r="AP86" s="132"/>
      <c r="AQ86" s="125"/>
      <c r="AR86" s="132"/>
      <c r="AS86" s="132"/>
      <c r="AT86" s="132"/>
      <c r="AU86" s="132"/>
      <c r="AV86" s="132"/>
      <c r="AW86" s="125"/>
      <c r="AX86" s="125"/>
    </row>
    <row r="87" spans="1:50" ht="18.75" x14ac:dyDescent="0.25">
      <c r="A87" s="125"/>
      <c r="B87" s="125"/>
      <c r="C87" s="125"/>
      <c r="D87" s="128"/>
      <c r="E87" s="127"/>
      <c r="F87" s="127"/>
      <c r="G87" s="127"/>
      <c r="H87" s="127"/>
      <c r="I87" s="127"/>
      <c r="J87" s="127"/>
      <c r="K87" s="127"/>
      <c r="L87" s="127"/>
      <c r="M87" s="127"/>
      <c r="N87" s="127"/>
      <c r="O87" s="128"/>
      <c r="P87" s="125"/>
      <c r="Q87" s="125"/>
      <c r="R87" s="141"/>
      <c r="S87" s="127"/>
      <c r="T87" s="141"/>
      <c r="U87" s="129"/>
      <c r="V87" s="127"/>
      <c r="W87" s="130"/>
      <c r="X87" s="130"/>
      <c r="Y87" s="131"/>
      <c r="Z87" s="141"/>
      <c r="AA87" s="128"/>
      <c r="AB87" s="130"/>
      <c r="AC87" s="141"/>
      <c r="AD87" s="141"/>
      <c r="AE87" s="125"/>
      <c r="AF87" s="141"/>
      <c r="AG87" s="143"/>
      <c r="AH87" s="125"/>
      <c r="AI87" s="125"/>
      <c r="AJ87" s="132"/>
      <c r="AK87" s="132"/>
      <c r="AL87" s="132"/>
      <c r="AM87" s="132"/>
      <c r="AN87" s="125"/>
      <c r="AO87" s="125"/>
      <c r="AP87" s="132"/>
      <c r="AQ87" s="125"/>
      <c r="AR87" s="132"/>
      <c r="AS87" s="132"/>
      <c r="AT87" s="132"/>
      <c r="AU87" s="132"/>
      <c r="AV87" s="132"/>
      <c r="AW87" s="125"/>
      <c r="AX87" s="125"/>
    </row>
    <row r="88" spans="1:50" ht="18.75" x14ac:dyDescent="0.25">
      <c r="A88" s="125"/>
      <c r="B88" s="125"/>
      <c r="C88" s="125"/>
      <c r="D88" s="128"/>
      <c r="E88" s="127"/>
      <c r="F88" s="127"/>
      <c r="G88" s="127"/>
      <c r="H88" s="127"/>
      <c r="I88" s="127"/>
      <c r="J88" s="127"/>
      <c r="K88" s="127"/>
      <c r="L88" s="127"/>
      <c r="M88" s="127"/>
      <c r="N88" s="127"/>
      <c r="O88" s="128"/>
      <c r="P88" s="125"/>
      <c r="Q88" s="125"/>
      <c r="R88" s="141"/>
      <c r="S88" s="127"/>
      <c r="T88" s="141"/>
      <c r="U88" s="129"/>
      <c r="V88" s="127"/>
      <c r="W88" s="130"/>
      <c r="X88" s="130"/>
      <c r="Y88" s="131"/>
      <c r="Z88" s="141"/>
      <c r="AA88" s="128"/>
      <c r="AB88" s="130"/>
      <c r="AC88" s="141"/>
      <c r="AD88" s="141"/>
      <c r="AE88" s="125"/>
      <c r="AF88" s="141"/>
      <c r="AG88" s="143"/>
      <c r="AH88" s="125"/>
      <c r="AI88" s="125"/>
      <c r="AJ88" s="132"/>
      <c r="AK88" s="132"/>
      <c r="AL88" s="132"/>
      <c r="AM88" s="132"/>
      <c r="AN88" s="125"/>
      <c r="AO88" s="125"/>
      <c r="AP88" s="132"/>
      <c r="AQ88" s="125"/>
      <c r="AR88" s="132"/>
      <c r="AS88" s="132"/>
      <c r="AT88" s="132"/>
      <c r="AU88" s="132"/>
      <c r="AV88" s="132"/>
      <c r="AW88" s="125"/>
      <c r="AX88" s="125"/>
    </row>
    <row r="89" spans="1:50" ht="18.75" x14ac:dyDescent="0.25">
      <c r="A89" s="125"/>
      <c r="B89" s="125"/>
      <c r="C89" s="125"/>
      <c r="D89" s="128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8"/>
      <c r="P89" s="125"/>
      <c r="Q89" s="125"/>
      <c r="R89" s="141"/>
      <c r="S89" s="127"/>
      <c r="T89" s="141"/>
      <c r="U89" s="129"/>
      <c r="V89" s="127"/>
      <c r="W89" s="130"/>
      <c r="X89" s="130"/>
      <c r="Y89" s="131"/>
      <c r="Z89" s="141"/>
      <c r="AA89" s="128"/>
      <c r="AB89" s="130"/>
      <c r="AC89" s="141"/>
      <c r="AD89" s="141"/>
      <c r="AE89" s="125"/>
      <c r="AF89" s="141"/>
      <c r="AG89" s="143"/>
      <c r="AH89" s="125"/>
      <c r="AI89" s="125"/>
      <c r="AJ89" s="132"/>
      <c r="AK89" s="132"/>
      <c r="AL89" s="132"/>
      <c r="AM89" s="132"/>
      <c r="AN89" s="125"/>
      <c r="AO89" s="125"/>
      <c r="AP89" s="132"/>
      <c r="AQ89" s="125"/>
      <c r="AR89" s="132"/>
      <c r="AS89" s="132"/>
      <c r="AT89" s="132"/>
      <c r="AU89" s="132"/>
      <c r="AV89" s="132"/>
      <c r="AW89" s="125"/>
      <c r="AX89" s="125"/>
    </row>
    <row r="90" spans="1:50" ht="18.75" x14ac:dyDescent="0.25">
      <c r="A90" s="125"/>
      <c r="B90" s="125"/>
      <c r="C90" s="125"/>
      <c r="D90" s="128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8"/>
      <c r="P90" s="125"/>
      <c r="Q90" s="125"/>
      <c r="R90" s="141"/>
      <c r="S90" s="127"/>
      <c r="T90" s="141"/>
      <c r="U90" s="129"/>
      <c r="V90" s="127"/>
      <c r="W90" s="130"/>
      <c r="X90" s="130"/>
      <c r="Y90" s="131"/>
      <c r="Z90" s="141"/>
      <c r="AA90" s="128"/>
      <c r="AB90" s="130"/>
      <c r="AC90" s="141"/>
      <c r="AD90" s="141"/>
      <c r="AE90" s="125"/>
      <c r="AF90" s="141"/>
      <c r="AG90" s="143"/>
      <c r="AH90" s="125"/>
      <c r="AI90" s="125"/>
      <c r="AJ90" s="132"/>
      <c r="AK90" s="132"/>
      <c r="AL90" s="132"/>
      <c r="AM90" s="132"/>
      <c r="AN90" s="125"/>
      <c r="AO90" s="125"/>
      <c r="AP90" s="132"/>
      <c r="AQ90" s="125"/>
      <c r="AR90" s="132"/>
      <c r="AS90" s="132"/>
      <c r="AT90" s="132"/>
      <c r="AU90" s="132"/>
      <c r="AV90" s="132"/>
      <c r="AW90" s="125"/>
      <c r="AX90" s="125"/>
    </row>
    <row r="91" spans="1:50" ht="18.75" x14ac:dyDescent="0.25">
      <c r="A91" s="125"/>
      <c r="B91" s="125"/>
      <c r="C91" s="125"/>
      <c r="D91" s="128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8"/>
      <c r="P91" s="125"/>
      <c r="Q91" s="125"/>
      <c r="R91" s="141"/>
      <c r="S91" s="127"/>
      <c r="T91" s="141"/>
      <c r="U91" s="129"/>
      <c r="V91" s="127"/>
      <c r="W91" s="130"/>
      <c r="X91" s="130"/>
      <c r="Y91" s="131"/>
      <c r="Z91" s="141"/>
      <c r="AA91" s="128"/>
      <c r="AB91" s="130"/>
      <c r="AC91" s="141"/>
      <c r="AD91" s="141"/>
      <c r="AE91" s="125"/>
      <c r="AF91" s="141"/>
      <c r="AG91" s="143"/>
      <c r="AH91" s="125"/>
      <c r="AI91" s="125"/>
      <c r="AJ91" s="132"/>
      <c r="AK91" s="132"/>
      <c r="AL91" s="132"/>
      <c r="AM91" s="132"/>
      <c r="AN91" s="125"/>
      <c r="AO91" s="125"/>
      <c r="AP91" s="132"/>
      <c r="AQ91" s="125"/>
      <c r="AR91" s="132"/>
      <c r="AS91" s="132"/>
      <c r="AT91" s="132"/>
      <c r="AU91" s="132"/>
      <c r="AV91" s="132"/>
      <c r="AW91" s="125"/>
      <c r="AX91" s="125"/>
    </row>
    <row r="92" spans="1:50" ht="18.75" x14ac:dyDescent="0.25">
      <c r="A92" s="125"/>
      <c r="B92" s="125"/>
      <c r="C92" s="125"/>
      <c r="D92" s="128"/>
      <c r="E92" s="127"/>
      <c r="F92" s="127"/>
      <c r="G92" s="127"/>
      <c r="H92" s="127"/>
      <c r="I92" s="127"/>
      <c r="J92" s="127"/>
      <c r="K92" s="127"/>
      <c r="L92" s="127"/>
      <c r="M92" s="127"/>
      <c r="N92" s="127"/>
      <c r="O92" s="128"/>
      <c r="P92" s="125"/>
      <c r="Q92" s="125"/>
      <c r="R92" s="141"/>
      <c r="S92" s="127"/>
      <c r="T92" s="141"/>
      <c r="U92" s="129"/>
      <c r="V92" s="127"/>
      <c r="W92" s="130"/>
      <c r="X92" s="130"/>
      <c r="Y92" s="131"/>
      <c r="Z92" s="141"/>
      <c r="AA92" s="128"/>
      <c r="AB92" s="130"/>
      <c r="AC92" s="141"/>
      <c r="AD92" s="141"/>
      <c r="AE92" s="125"/>
      <c r="AF92" s="141"/>
      <c r="AG92" s="143"/>
      <c r="AH92" s="125"/>
      <c r="AI92" s="125"/>
      <c r="AJ92" s="132"/>
      <c r="AK92" s="132"/>
      <c r="AL92" s="132"/>
      <c r="AM92" s="132"/>
      <c r="AN92" s="125"/>
      <c r="AO92" s="125"/>
      <c r="AP92" s="132"/>
      <c r="AQ92" s="125"/>
      <c r="AR92" s="132"/>
      <c r="AS92" s="132"/>
      <c r="AT92" s="132"/>
      <c r="AU92" s="132"/>
      <c r="AV92" s="132"/>
      <c r="AW92" s="125"/>
      <c r="AX92" s="125"/>
    </row>
    <row r="93" spans="1:50" ht="18.75" x14ac:dyDescent="0.25">
      <c r="A93" s="125"/>
      <c r="B93" s="125"/>
      <c r="C93" s="125"/>
      <c r="D93" s="128"/>
      <c r="E93" s="127"/>
      <c r="F93" s="127"/>
      <c r="G93" s="127"/>
      <c r="H93" s="127"/>
      <c r="I93" s="127"/>
      <c r="J93" s="127"/>
      <c r="K93" s="127"/>
      <c r="L93" s="127"/>
      <c r="M93" s="127"/>
      <c r="N93" s="127"/>
      <c r="O93" s="128"/>
      <c r="P93" s="125"/>
      <c r="Q93" s="125"/>
      <c r="R93" s="141"/>
      <c r="S93" s="127"/>
      <c r="T93" s="141"/>
      <c r="U93" s="129"/>
      <c r="V93" s="127"/>
      <c r="W93" s="130"/>
      <c r="X93" s="130"/>
      <c r="Y93" s="131"/>
      <c r="Z93" s="141"/>
      <c r="AA93" s="128"/>
      <c r="AB93" s="130"/>
      <c r="AC93" s="141"/>
      <c r="AD93" s="141"/>
      <c r="AE93" s="125"/>
      <c r="AF93" s="141"/>
      <c r="AG93" s="143"/>
      <c r="AH93" s="125"/>
      <c r="AI93" s="125"/>
      <c r="AJ93" s="132"/>
      <c r="AK93" s="132"/>
      <c r="AL93" s="132"/>
      <c r="AM93" s="132"/>
      <c r="AN93" s="125"/>
      <c r="AO93" s="125"/>
      <c r="AP93" s="132"/>
      <c r="AQ93" s="125"/>
      <c r="AR93" s="132"/>
      <c r="AS93" s="132"/>
      <c r="AT93" s="132"/>
      <c r="AU93" s="132"/>
      <c r="AV93" s="132"/>
      <c r="AW93" s="125"/>
      <c r="AX93" s="125"/>
    </row>
    <row r="94" spans="1:50" ht="18.75" x14ac:dyDescent="0.25">
      <c r="A94" s="125"/>
      <c r="B94" s="125"/>
      <c r="C94" s="125"/>
      <c r="D94" s="128"/>
      <c r="E94" s="127"/>
      <c r="F94" s="127"/>
      <c r="G94" s="127"/>
      <c r="H94" s="127"/>
      <c r="I94" s="127"/>
      <c r="J94" s="127"/>
      <c r="K94" s="127"/>
      <c r="L94" s="127"/>
      <c r="M94" s="127"/>
      <c r="N94" s="127"/>
      <c r="O94" s="128"/>
      <c r="P94" s="125"/>
      <c r="Q94" s="125"/>
      <c r="R94" s="141"/>
      <c r="S94" s="127"/>
      <c r="T94" s="141"/>
      <c r="U94" s="129"/>
      <c r="V94" s="127"/>
      <c r="W94" s="130"/>
      <c r="X94" s="130"/>
      <c r="Y94" s="131"/>
      <c r="Z94" s="141"/>
      <c r="AA94" s="128"/>
      <c r="AB94" s="130"/>
      <c r="AC94" s="141"/>
      <c r="AD94" s="141"/>
      <c r="AE94" s="125"/>
      <c r="AF94" s="141"/>
      <c r="AG94" s="143"/>
      <c r="AH94" s="125"/>
      <c r="AI94" s="125"/>
      <c r="AJ94" s="132"/>
      <c r="AK94" s="132"/>
      <c r="AL94" s="132"/>
      <c r="AM94" s="132"/>
      <c r="AN94" s="125"/>
      <c r="AO94" s="125"/>
      <c r="AP94" s="132"/>
      <c r="AQ94" s="125"/>
      <c r="AR94" s="132"/>
      <c r="AS94" s="132"/>
      <c r="AT94" s="132"/>
      <c r="AU94" s="132"/>
      <c r="AV94" s="132"/>
      <c r="AW94" s="125"/>
      <c r="AX94" s="125"/>
    </row>
    <row r="95" spans="1:50" ht="18.75" x14ac:dyDescent="0.25">
      <c r="A95" s="125"/>
      <c r="B95" s="125"/>
      <c r="C95" s="125"/>
      <c r="D95" s="128"/>
      <c r="E95" s="127"/>
      <c r="F95" s="127"/>
      <c r="G95" s="127"/>
      <c r="H95" s="127"/>
      <c r="I95" s="127"/>
      <c r="J95" s="127"/>
      <c r="K95" s="127"/>
      <c r="L95" s="127"/>
      <c r="M95" s="127"/>
      <c r="N95" s="127"/>
      <c r="O95" s="128"/>
      <c r="P95" s="125"/>
      <c r="Q95" s="125"/>
      <c r="R95" s="141"/>
      <c r="S95" s="127"/>
      <c r="T95" s="141"/>
      <c r="U95" s="129"/>
      <c r="V95" s="127"/>
      <c r="W95" s="130"/>
      <c r="X95" s="130"/>
      <c r="Y95" s="131"/>
      <c r="Z95" s="141"/>
      <c r="AA95" s="128"/>
      <c r="AB95" s="130"/>
      <c r="AC95" s="141"/>
      <c r="AD95" s="141"/>
      <c r="AE95" s="125"/>
      <c r="AF95" s="141"/>
      <c r="AG95" s="143"/>
      <c r="AH95" s="125"/>
      <c r="AI95" s="125"/>
      <c r="AJ95" s="132"/>
      <c r="AK95" s="132"/>
      <c r="AL95" s="132"/>
      <c r="AM95" s="132"/>
      <c r="AN95" s="125"/>
      <c r="AO95" s="125"/>
      <c r="AP95" s="132"/>
      <c r="AQ95" s="125"/>
      <c r="AR95" s="132"/>
      <c r="AS95" s="132"/>
      <c r="AT95" s="132"/>
      <c r="AU95" s="132"/>
      <c r="AV95" s="132"/>
      <c r="AW95" s="125"/>
      <c r="AX95" s="125"/>
    </row>
    <row r="96" spans="1:50" ht="18.75" x14ac:dyDescent="0.25">
      <c r="A96" s="125"/>
      <c r="B96" s="125"/>
      <c r="C96" s="125"/>
      <c r="D96" s="128"/>
      <c r="E96" s="127"/>
      <c r="F96" s="127"/>
      <c r="G96" s="127"/>
      <c r="H96" s="127"/>
      <c r="I96" s="127"/>
      <c r="J96" s="127"/>
      <c r="K96" s="127"/>
      <c r="L96" s="127"/>
      <c r="M96" s="127"/>
      <c r="N96" s="127"/>
      <c r="O96" s="128"/>
      <c r="P96" s="125"/>
      <c r="Q96" s="125"/>
      <c r="R96" s="141"/>
      <c r="S96" s="127"/>
      <c r="T96" s="141"/>
      <c r="U96" s="129"/>
      <c r="V96" s="127"/>
      <c r="W96" s="130"/>
      <c r="X96" s="130"/>
      <c r="Y96" s="131"/>
      <c r="Z96" s="141"/>
      <c r="AA96" s="128"/>
      <c r="AB96" s="130"/>
      <c r="AC96" s="141"/>
      <c r="AD96" s="141"/>
      <c r="AE96" s="125"/>
      <c r="AF96" s="141"/>
      <c r="AG96" s="143"/>
      <c r="AH96" s="125"/>
      <c r="AI96" s="125"/>
      <c r="AJ96" s="132"/>
      <c r="AK96" s="132"/>
      <c r="AL96" s="132"/>
      <c r="AM96" s="132"/>
      <c r="AN96" s="125"/>
      <c r="AO96" s="125"/>
      <c r="AP96" s="132"/>
      <c r="AQ96" s="125"/>
      <c r="AR96" s="132"/>
      <c r="AS96" s="132"/>
      <c r="AT96" s="132"/>
      <c r="AU96" s="132"/>
      <c r="AV96" s="132"/>
      <c r="AW96" s="125"/>
      <c r="AX96" s="125"/>
    </row>
    <row r="97" spans="1:50" ht="18.75" x14ac:dyDescent="0.25">
      <c r="A97" s="125"/>
      <c r="B97" s="125"/>
      <c r="C97" s="125"/>
      <c r="D97" s="128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8"/>
      <c r="P97" s="125"/>
      <c r="Q97" s="125"/>
      <c r="R97" s="141"/>
      <c r="S97" s="127"/>
      <c r="T97" s="141"/>
      <c r="U97" s="129"/>
      <c r="V97" s="127"/>
      <c r="W97" s="130"/>
      <c r="X97" s="130"/>
      <c r="Y97" s="131"/>
      <c r="Z97" s="141"/>
      <c r="AA97" s="128"/>
      <c r="AB97" s="130"/>
      <c r="AC97" s="141"/>
      <c r="AD97" s="141"/>
      <c r="AE97" s="125"/>
      <c r="AF97" s="141"/>
      <c r="AG97" s="143"/>
      <c r="AH97" s="125"/>
      <c r="AI97" s="125"/>
      <c r="AJ97" s="132"/>
      <c r="AK97" s="132"/>
      <c r="AL97" s="132"/>
      <c r="AM97" s="132"/>
      <c r="AN97" s="125"/>
      <c r="AO97" s="125"/>
      <c r="AP97" s="132"/>
      <c r="AQ97" s="125"/>
      <c r="AR97" s="132"/>
      <c r="AS97" s="132"/>
      <c r="AT97" s="132"/>
      <c r="AU97" s="132"/>
      <c r="AV97" s="132"/>
      <c r="AW97" s="125"/>
      <c r="AX97" s="125"/>
    </row>
    <row r="98" spans="1:50" ht="18.75" x14ac:dyDescent="0.25">
      <c r="A98" s="125"/>
      <c r="B98" s="125"/>
      <c r="C98" s="125"/>
      <c r="D98" s="128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8"/>
      <c r="P98" s="125"/>
      <c r="Q98" s="125"/>
      <c r="R98" s="141"/>
      <c r="S98" s="127"/>
      <c r="T98" s="141"/>
      <c r="U98" s="129"/>
      <c r="V98" s="127"/>
      <c r="W98" s="130"/>
      <c r="X98" s="130"/>
      <c r="Y98" s="131"/>
      <c r="Z98" s="141"/>
      <c r="AA98" s="128"/>
      <c r="AB98" s="130"/>
      <c r="AC98" s="141"/>
      <c r="AD98" s="141"/>
      <c r="AE98" s="125"/>
      <c r="AF98" s="141"/>
      <c r="AG98" s="143"/>
      <c r="AH98" s="125"/>
      <c r="AI98" s="125"/>
      <c r="AJ98" s="132"/>
      <c r="AK98" s="132"/>
      <c r="AL98" s="132"/>
      <c r="AM98" s="132"/>
      <c r="AN98" s="125"/>
      <c r="AO98" s="125"/>
      <c r="AP98" s="132"/>
      <c r="AQ98" s="125"/>
      <c r="AR98" s="132"/>
      <c r="AS98" s="132"/>
      <c r="AT98" s="132"/>
      <c r="AU98" s="132"/>
      <c r="AV98" s="132"/>
      <c r="AW98" s="125"/>
      <c r="AX98" s="125"/>
    </row>
    <row r="99" spans="1:50" ht="18.75" x14ac:dyDescent="0.25">
      <c r="A99" s="125"/>
      <c r="B99" s="125"/>
      <c r="C99" s="125"/>
      <c r="D99" s="128"/>
      <c r="E99" s="127"/>
      <c r="F99" s="127"/>
      <c r="G99" s="127"/>
      <c r="H99" s="127"/>
      <c r="I99" s="127"/>
      <c r="J99" s="127"/>
      <c r="K99" s="127"/>
      <c r="L99" s="127"/>
      <c r="M99" s="127"/>
      <c r="N99" s="127"/>
      <c r="O99" s="128"/>
      <c r="P99" s="125"/>
      <c r="Q99" s="125"/>
      <c r="R99" s="141"/>
      <c r="S99" s="127"/>
      <c r="T99" s="141"/>
      <c r="U99" s="129"/>
      <c r="V99" s="127"/>
      <c r="W99" s="130"/>
      <c r="X99" s="130"/>
      <c r="Y99" s="131"/>
      <c r="Z99" s="141"/>
      <c r="AA99" s="128"/>
      <c r="AB99" s="130"/>
      <c r="AC99" s="141"/>
      <c r="AD99" s="141"/>
      <c r="AE99" s="125"/>
      <c r="AF99" s="141"/>
      <c r="AG99" s="143"/>
      <c r="AH99" s="125"/>
      <c r="AI99" s="125"/>
      <c r="AJ99" s="132"/>
      <c r="AK99" s="132"/>
      <c r="AL99" s="132"/>
      <c r="AM99" s="132"/>
      <c r="AN99" s="125"/>
      <c r="AO99" s="125"/>
      <c r="AP99" s="132"/>
      <c r="AQ99" s="125"/>
      <c r="AR99" s="132"/>
      <c r="AS99" s="132"/>
      <c r="AT99" s="132"/>
      <c r="AU99" s="132"/>
      <c r="AV99" s="132"/>
      <c r="AW99" s="125"/>
      <c r="AX99" s="125"/>
    </row>
    <row r="100" spans="1:50" ht="18.75" x14ac:dyDescent="0.25">
      <c r="A100" s="125"/>
      <c r="B100" s="125"/>
      <c r="C100" s="125"/>
      <c r="D100" s="128"/>
      <c r="E100" s="127"/>
      <c r="F100" s="127"/>
      <c r="G100" s="127"/>
      <c r="H100" s="127"/>
      <c r="I100" s="127"/>
      <c r="J100" s="127"/>
      <c r="K100" s="127"/>
      <c r="L100" s="127"/>
      <c r="M100" s="127"/>
      <c r="N100" s="127"/>
      <c r="O100" s="128"/>
      <c r="P100" s="125"/>
      <c r="Q100" s="125"/>
      <c r="R100" s="141"/>
      <c r="S100" s="127"/>
      <c r="T100" s="141"/>
      <c r="U100" s="129"/>
      <c r="V100" s="127"/>
      <c r="W100" s="130"/>
      <c r="X100" s="130"/>
      <c r="Y100" s="131"/>
      <c r="Z100" s="141"/>
      <c r="AA100" s="128"/>
      <c r="AB100" s="130"/>
      <c r="AC100" s="141"/>
      <c r="AD100" s="141"/>
      <c r="AE100" s="125"/>
      <c r="AF100" s="141"/>
      <c r="AG100" s="143"/>
      <c r="AH100" s="125"/>
      <c r="AI100" s="125"/>
      <c r="AJ100" s="132"/>
      <c r="AK100" s="132"/>
      <c r="AL100" s="132"/>
      <c r="AM100" s="132"/>
      <c r="AN100" s="125"/>
      <c r="AO100" s="125"/>
      <c r="AP100" s="132"/>
      <c r="AQ100" s="125"/>
      <c r="AR100" s="132"/>
      <c r="AS100" s="132"/>
      <c r="AT100" s="132"/>
      <c r="AU100" s="132"/>
      <c r="AV100" s="132"/>
      <c r="AW100" s="125"/>
      <c r="AX100" s="125"/>
    </row>
    <row r="101" spans="1:50" ht="18.75" x14ac:dyDescent="0.25">
      <c r="A101" s="125"/>
      <c r="B101" s="125"/>
      <c r="C101" s="125"/>
      <c r="D101" s="128"/>
      <c r="E101" s="127"/>
      <c r="F101" s="127"/>
      <c r="G101" s="127"/>
      <c r="H101" s="127"/>
      <c r="I101" s="127"/>
      <c r="J101" s="127"/>
      <c r="K101" s="127"/>
      <c r="L101" s="127"/>
      <c r="M101" s="127"/>
      <c r="N101" s="127"/>
      <c r="O101" s="128"/>
      <c r="P101" s="125"/>
      <c r="Q101" s="125"/>
      <c r="R101" s="141"/>
      <c r="S101" s="127"/>
      <c r="T101" s="141"/>
      <c r="U101" s="129"/>
      <c r="V101" s="127"/>
      <c r="W101" s="130"/>
      <c r="X101" s="130"/>
      <c r="Y101" s="131"/>
      <c r="Z101" s="141"/>
      <c r="AA101" s="128"/>
      <c r="AB101" s="130"/>
      <c r="AC101" s="141"/>
      <c r="AD101" s="141"/>
      <c r="AE101" s="125"/>
      <c r="AF101" s="141"/>
      <c r="AG101" s="143"/>
      <c r="AH101" s="125"/>
      <c r="AI101" s="125"/>
      <c r="AJ101" s="132"/>
      <c r="AK101" s="132"/>
      <c r="AL101" s="132"/>
      <c r="AM101" s="132"/>
      <c r="AN101" s="125"/>
      <c r="AO101" s="125"/>
      <c r="AP101" s="132"/>
      <c r="AQ101" s="125"/>
      <c r="AR101" s="132"/>
      <c r="AS101" s="132"/>
      <c r="AT101" s="132"/>
      <c r="AU101" s="132"/>
      <c r="AV101" s="132"/>
      <c r="AW101" s="125"/>
      <c r="AX101" s="125"/>
    </row>
    <row r="102" spans="1:50" ht="18.75" x14ac:dyDescent="0.25">
      <c r="A102" s="125"/>
      <c r="B102" s="125"/>
      <c r="C102" s="125"/>
      <c r="D102" s="128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8"/>
      <c r="P102" s="125"/>
      <c r="Q102" s="125"/>
      <c r="R102" s="141"/>
      <c r="S102" s="127"/>
      <c r="T102" s="141"/>
      <c r="U102" s="129"/>
      <c r="V102" s="127"/>
      <c r="W102" s="130"/>
      <c r="X102" s="130"/>
      <c r="Y102" s="131"/>
      <c r="Z102" s="141"/>
      <c r="AA102" s="128"/>
      <c r="AB102" s="130"/>
      <c r="AC102" s="141"/>
      <c r="AD102" s="141"/>
      <c r="AE102" s="125"/>
      <c r="AF102" s="141"/>
      <c r="AG102" s="143"/>
      <c r="AH102" s="125"/>
      <c r="AI102" s="125"/>
      <c r="AJ102" s="132"/>
      <c r="AK102" s="132"/>
      <c r="AL102" s="132"/>
      <c r="AM102" s="132"/>
      <c r="AN102" s="125"/>
      <c r="AO102" s="125"/>
      <c r="AP102" s="132"/>
      <c r="AQ102" s="125"/>
      <c r="AR102" s="132"/>
      <c r="AS102" s="132"/>
      <c r="AT102" s="132"/>
      <c r="AU102" s="132"/>
      <c r="AV102" s="132"/>
      <c r="AW102" s="125"/>
      <c r="AX102" s="125"/>
    </row>
    <row r="103" spans="1:50" ht="18.75" x14ac:dyDescent="0.25">
      <c r="A103" s="125"/>
      <c r="B103" s="125"/>
      <c r="C103" s="125"/>
      <c r="D103" s="128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8"/>
      <c r="P103" s="125"/>
      <c r="Q103" s="125"/>
      <c r="R103" s="141"/>
      <c r="S103" s="127"/>
      <c r="T103" s="141"/>
      <c r="U103" s="129"/>
      <c r="V103" s="127"/>
      <c r="W103" s="130"/>
      <c r="X103" s="130"/>
      <c r="Y103" s="131"/>
      <c r="Z103" s="141"/>
      <c r="AA103" s="128"/>
      <c r="AB103" s="130"/>
      <c r="AC103" s="141"/>
      <c r="AD103" s="141"/>
      <c r="AE103" s="125"/>
      <c r="AF103" s="141"/>
      <c r="AG103" s="143"/>
      <c r="AH103" s="125"/>
      <c r="AI103" s="125"/>
      <c r="AJ103" s="132"/>
      <c r="AK103" s="132"/>
      <c r="AL103" s="132"/>
      <c r="AM103" s="132"/>
      <c r="AN103" s="125"/>
      <c r="AO103" s="125"/>
      <c r="AP103" s="132"/>
      <c r="AQ103" s="125"/>
      <c r="AR103" s="132"/>
      <c r="AS103" s="132"/>
      <c r="AT103" s="132"/>
      <c r="AU103" s="132"/>
      <c r="AV103" s="132"/>
      <c r="AW103" s="125"/>
      <c r="AX103" s="125"/>
    </row>
    <row r="104" spans="1:50" ht="18.75" x14ac:dyDescent="0.25">
      <c r="A104" s="125"/>
      <c r="B104" s="125"/>
      <c r="C104" s="125"/>
      <c r="D104" s="128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8"/>
      <c r="P104" s="125"/>
      <c r="Q104" s="125"/>
      <c r="R104" s="141"/>
      <c r="S104" s="127"/>
      <c r="T104" s="141"/>
      <c r="U104" s="129"/>
      <c r="V104" s="127"/>
      <c r="W104" s="130"/>
      <c r="X104" s="130"/>
      <c r="Y104" s="131"/>
      <c r="Z104" s="141"/>
      <c r="AA104" s="128"/>
      <c r="AB104" s="130"/>
      <c r="AC104" s="141"/>
      <c r="AD104" s="141"/>
      <c r="AE104" s="125"/>
      <c r="AF104" s="141"/>
      <c r="AG104" s="143"/>
      <c r="AH104" s="125"/>
      <c r="AI104" s="125"/>
      <c r="AJ104" s="132"/>
      <c r="AK104" s="132"/>
      <c r="AL104" s="132"/>
      <c r="AM104" s="132"/>
      <c r="AN104" s="125"/>
      <c r="AO104" s="125"/>
      <c r="AP104" s="132"/>
      <c r="AQ104" s="125"/>
      <c r="AR104" s="132"/>
      <c r="AS104" s="132"/>
      <c r="AT104" s="132"/>
      <c r="AU104" s="132"/>
      <c r="AV104" s="132"/>
      <c r="AW104" s="125"/>
      <c r="AX104" s="125"/>
    </row>
    <row r="105" spans="1:50" ht="18.75" x14ac:dyDescent="0.25">
      <c r="A105" s="125"/>
      <c r="B105" s="125"/>
      <c r="C105" s="125"/>
      <c r="D105" s="128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8"/>
      <c r="P105" s="125"/>
      <c r="Q105" s="125"/>
      <c r="R105" s="141"/>
      <c r="S105" s="127"/>
      <c r="T105" s="141"/>
      <c r="U105" s="129"/>
      <c r="V105" s="127"/>
      <c r="W105" s="130"/>
      <c r="X105" s="130"/>
      <c r="Y105" s="131"/>
      <c r="Z105" s="141"/>
      <c r="AA105" s="128"/>
      <c r="AB105" s="130"/>
      <c r="AC105" s="141"/>
      <c r="AD105" s="141"/>
      <c r="AE105" s="125"/>
      <c r="AF105" s="141"/>
      <c r="AG105" s="143"/>
      <c r="AH105" s="125"/>
      <c r="AI105" s="125"/>
      <c r="AJ105" s="132"/>
      <c r="AK105" s="132"/>
      <c r="AL105" s="132"/>
      <c r="AM105" s="132"/>
      <c r="AN105" s="125"/>
      <c r="AO105" s="125"/>
      <c r="AP105" s="132"/>
      <c r="AQ105" s="125"/>
      <c r="AR105" s="132"/>
      <c r="AS105" s="132"/>
      <c r="AT105" s="132"/>
      <c r="AU105" s="132"/>
      <c r="AV105" s="132"/>
      <c r="AW105" s="125"/>
      <c r="AX105" s="125"/>
    </row>
    <row r="106" spans="1:50" ht="18.75" x14ac:dyDescent="0.25">
      <c r="A106" s="125"/>
      <c r="B106" s="125"/>
      <c r="C106" s="125"/>
      <c r="D106" s="128"/>
      <c r="E106" s="127"/>
      <c r="F106" s="127"/>
      <c r="G106" s="127"/>
      <c r="H106" s="127"/>
      <c r="I106" s="127"/>
      <c r="J106" s="127"/>
      <c r="K106" s="127"/>
      <c r="L106" s="127"/>
      <c r="M106" s="127"/>
      <c r="N106" s="127"/>
      <c r="O106" s="128"/>
      <c r="P106" s="125"/>
      <c r="Q106" s="125"/>
      <c r="R106" s="141"/>
      <c r="S106" s="127"/>
      <c r="T106" s="141"/>
      <c r="U106" s="129"/>
      <c r="V106" s="127"/>
      <c r="W106" s="130"/>
      <c r="X106" s="130"/>
      <c r="Y106" s="131"/>
      <c r="Z106" s="141"/>
      <c r="AA106" s="128"/>
      <c r="AB106" s="130"/>
      <c r="AC106" s="141"/>
      <c r="AD106" s="141"/>
      <c r="AE106" s="125"/>
      <c r="AF106" s="141"/>
      <c r="AG106" s="143"/>
      <c r="AH106" s="125"/>
      <c r="AI106" s="125"/>
      <c r="AJ106" s="132"/>
      <c r="AK106" s="132"/>
      <c r="AL106" s="132"/>
      <c r="AM106" s="132"/>
      <c r="AN106" s="125"/>
      <c r="AO106" s="125"/>
      <c r="AP106" s="132"/>
      <c r="AQ106" s="125"/>
      <c r="AR106" s="132"/>
      <c r="AS106" s="132"/>
      <c r="AT106" s="132"/>
      <c r="AU106" s="132"/>
      <c r="AV106" s="132"/>
      <c r="AW106" s="125"/>
      <c r="AX106" s="125"/>
    </row>
    <row r="107" spans="1:50" ht="18.75" x14ac:dyDescent="0.25">
      <c r="A107" s="125"/>
      <c r="B107" s="125"/>
      <c r="C107" s="125"/>
      <c r="D107" s="128"/>
      <c r="E107" s="127"/>
      <c r="F107" s="127"/>
      <c r="G107" s="127"/>
      <c r="H107" s="127"/>
      <c r="I107" s="127"/>
      <c r="J107" s="127"/>
      <c r="K107" s="127"/>
      <c r="L107" s="127"/>
      <c r="M107" s="127"/>
      <c r="N107" s="127"/>
      <c r="O107" s="128"/>
      <c r="P107" s="125"/>
      <c r="Q107" s="125"/>
      <c r="R107" s="141"/>
      <c r="S107" s="127"/>
      <c r="T107" s="141"/>
      <c r="U107" s="129"/>
      <c r="V107" s="127"/>
      <c r="W107" s="130"/>
      <c r="X107" s="130"/>
      <c r="Y107" s="131"/>
      <c r="Z107" s="141"/>
      <c r="AA107" s="128"/>
      <c r="AB107" s="130"/>
      <c r="AC107" s="141"/>
      <c r="AD107" s="141"/>
      <c r="AE107" s="125"/>
      <c r="AF107" s="141"/>
      <c r="AG107" s="143"/>
      <c r="AH107" s="125"/>
      <c r="AI107" s="125"/>
      <c r="AJ107" s="132"/>
      <c r="AK107" s="132"/>
      <c r="AL107" s="132"/>
      <c r="AM107" s="132"/>
      <c r="AN107" s="125"/>
      <c r="AO107" s="125"/>
      <c r="AP107" s="132"/>
      <c r="AQ107" s="125"/>
      <c r="AR107" s="132"/>
      <c r="AS107" s="132"/>
      <c r="AT107" s="132"/>
      <c r="AU107" s="132"/>
      <c r="AV107" s="132"/>
      <c r="AW107" s="125"/>
      <c r="AX107" s="125"/>
    </row>
    <row r="108" spans="1:50" ht="18.75" x14ac:dyDescent="0.25">
      <c r="A108" s="125"/>
      <c r="B108" s="125"/>
      <c r="C108" s="125"/>
      <c r="D108" s="128"/>
      <c r="E108" s="127"/>
      <c r="F108" s="127"/>
      <c r="G108" s="127"/>
      <c r="H108" s="127"/>
      <c r="I108" s="127"/>
      <c r="J108" s="127"/>
      <c r="K108" s="127"/>
      <c r="L108" s="127"/>
      <c r="M108" s="127"/>
      <c r="N108" s="127"/>
      <c r="O108" s="128"/>
      <c r="P108" s="125"/>
      <c r="Q108" s="125"/>
      <c r="R108" s="141"/>
      <c r="S108" s="127"/>
      <c r="T108" s="141"/>
      <c r="U108" s="129"/>
      <c r="V108" s="127"/>
      <c r="W108" s="130"/>
      <c r="X108" s="130"/>
      <c r="Y108" s="131"/>
      <c r="Z108" s="141"/>
      <c r="AA108" s="128"/>
      <c r="AB108" s="130"/>
      <c r="AC108" s="141"/>
      <c r="AD108" s="141"/>
      <c r="AE108" s="125"/>
      <c r="AF108" s="141"/>
      <c r="AG108" s="143"/>
      <c r="AH108" s="125"/>
      <c r="AI108" s="125"/>
      <c r="AJ108" s="132"/>
      <c r="AK108" s="132"/>
      <c r="AL108" s="132"/>
      <c r="AM108" s="132"/>
      <c r="AN108" s="125"/>
      <c r="AO108" s="125"/>
      <c r="AP108" s="132"/>
      <c r="AQ108" s="125"/>
      <c r="AR108" s="132"/>
      <c r="AS108" s="132"/>
      <c r="AT108" s="132"/>
      <c r="AU108" s="132"/>
      <c r="AV108" s="132"/>
      <c r="AW108" s="125"/>
      <c r="AX108" s="125"/>
    </row>
    <row r="109" spans="1:50" ht="18.75" x14ac:dyDescent="0.25">
      <c r="A109" s="125"/>
      <c r="B109" s="125"/>
      <c r="C109" s="125"/>
      <c r="D109" s="128"/>
      <c r="E109" s="127"/>
      <c r="F109" s="127"/>
      <c r="G109" s="127"/>
      <c r="H109" s="127"/>
      <c r="I109" s="127"/>
      <c r="J109" s="127"/>
      <c r="K109" s="127"/>
      <c r="L109" s="127"/>
      <c r="M109" s="127"/>
      <c r="N109" s="127"/>
      <c r="O109" s="128"/>
      <c r="P109" s="125"/>
      <c r="Q109" s="125"/>
      <c r="R109" s="141"/>
      <c r="S109" s="127"/>
      <c r="T109" s="141"/>
      <c r="U109" s="129"/>
      <c r="V109" s="127"/>
      <c r="W109" s="130"/>
      <c r="X109" s="130"/>
      <c r="Y109" s="131"/>
      <c r="Z109" s="141"/>
      <c r="AA109" s="128"/>
      <c r="AB109" s="130"/>
      <c r="AC109" s="141"/>
      <c r="AD109" s="141"/>
      <c r="AE109" s="125"/>
      <c r="AF109" s="141"/>
      <c r="AG109" s="143"/>
      <c r="AH109" s="125"/>
      <c r="AI109" s="125"/>
      <c r="AJ109" s="132"/>
      <c r="AK109" s="132"/>
      <c r="AL109" s="132"/>
      <c r="AM109" s="132"/>
      <c r="AN109" s="125"/>
      <c r="AO109" s="125"/>
      <c r="AP109" s="132"/>
      <c r="AQ109" s="125"/>
      <c r="AR109" s="132"/>
      <c r="AS109" s="132"/>
      <c r="AT109" s="132"/>
      <c r="AU109" s="132"/>
      <c r="AV109" s="132"/>
      <c r="AW109" s="125"/>
      <c r="AX109" s="125"/>
    </row>
    <row r="110" spans="1:50" ht="18.75" x14ac:dyDescent="0.25">
      <c r="A110" s="125"/>
      <c r="B110" s="125"/>
      <c r="C110" s="125"/>
      <c r="D110" s="128"/>
      <c r="E110" s="127"/>
      <c r="F110" s="127"/>
      <c r="G110" s="127"/>
      <c r="H110" s="127"/>
      <c r="I110" s="127"/>
      <c r="J110" s="127"/>
      <c r="K110" s="127"/>
      <c r="L110" s="127"/>
      <c r="M110" s="127"/>
      <c r="N110" s="127"/>
      <c r="O110" s="128"/>
      <c r="P110" s="125"/>
      <c r="Q110" s="125"/>
      <c r="R110" s="141"/>
      <c r="S110" s="127"/>
      <c r="T110" s="141"/>
      <c r="U110" s="129"/>
      <c r="V110" s="127"/>
      <c r="W110" s="130"/>
      <c r="X110" s="130"/>
      <c r="Y110" s="131"/>
      <c r="Z110" s="141"/>
      <c r="AA110" s="128"/>
      <c r="AB110" s="130"/>
      <c r="AC110" s="141"/>
      <c r="AD110" s="141"/>
      <c r="AE110" s="125"/>
      <c r="AF110" s="141"/>
      <c r="AG110" s="143"/>
      <c r="AH110" s="125"/>
      <c r="AI110" s="125"/>
      <c r="AJ110" s="132"/>
      <c r="AK110" s="132"/>
      <c r="AL110" s="132"/>
      <c r="AM110" s="132"/>
      <c r="AN110" s="125"/>
      <c r="AO110" s="125"/>
      <c r="AP110" s="132"/>
      <c r="AQ110" s="125"/>
      <c r="AR110" s="132"/>
      <c r="AS110" s="132"/>
      <c r="AT110" s="132"/>
      <c r="AU110" s="132"/>
      <c r="AV110" s="132"/>
      <c r="AW110" s="125"/>
      <c r="AX110" s="125"/>
    </row>
    <row r="111" spans="1:50" ht="18.75" x14ac:dyDescent="0.25">
      <c r="A111" s="125"/>
      <c r="B111" s="125"/>
      <c r="C111" s="125"/>
      <c r="D111" s="128"/>
      <c r="E111" s="127"/>
      <c r="F111" s="127"/>
      <c r="G111" s="127"/>
      <c r="H111" s="127"/>
      <c r="I111" s="127"/>
      <c r="J111" s="127"/>
      <c r="K111" s="127"/>
      <c r="L111" s="127"/>
      <c r="M111" s="127"/>
      <c r="N111" s="127"/>
      <c r="O111" s="128"/>
      <c r="P111" s="125"/>
      <c r="Q111" s="125"/>
      <c r="R111" s="141"/>
      <c r="S111" s="127"/>
      <c r="T111" s="141"/>
      <c r="U111" s="129"/>
      <c r="V111" s="127"/>
      <c r="W111" s="130"/>
      <c r="X111" s="130"/>
      <c r="Y111" s="131"/>
      <c r="Z111" s="141"/>
      <c r="AA111" s="128"/>
      <c r="AB111" s="130"/>
      <c r="AC111" s="141"/>
      <c r="AD111" s="141"/>
      <c r="AE111" s="125"/>
      <c r="AF111" s="141"/>
      <c r="AG111" s="143"/>
      <c r="AH111" s="125"/>
      <c r="AI111" s="125"/>
      <c r="AJ111" s="132"/>
      <c r="AK111" s="132"/>
      <c r="AL111" s="132"/>
      <c r="AM111" s="132"/>
      <c r="AN111" s="125"/>
      <c r="AO111" s="125"/>
      <c r="AP111" s="132"/>
      <c r="AQ111" s="125"/>
      <c r="AR111" s="132"/>
      <c r="AS111" s="132"/>
      <c r="AT111" s="132"/>
      <c r="AU111" s="132"/>
      <c r="AV111" s="132"/>
      <c r="AW111" s="125"/>
      <c r="AX111" s="125"/>
    </row>
    <row r="112" spans="1:50" ht="18.75" x14ac:dyDescent="0.25">
      <c r="A112" s="125"/>
      <c r="B112" s="125"/>
      <c r="C112" s="125"/>
      <c r="D112" s="128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8"/>
      <c r="P112" s="125"/>
      <c r="Q112" s="125"/>
      <c r="R112" s="141"/>
      <c r="S112" s="127"/>
      <c r="T112" s="141"/>
      <c r="U112" s="129"/>
      <c r="V112" s="127"/>
      <c r="W112" s="130"/>
      <c r="X112" s="130"/>
      <c r="Y112" s="131"/>
      <c r="Z112" s="141"/>
      <c r="AA112" s="128"/>
      <c r="AB112" s="130"/>
      <c r="AC112" s="141"/>
      <c r="AD112" s="141"/>
      <c r="AE112" s="125"/>
      <c r="AF112" s="141"/>
      <c r="AG112" s="143"/>
      <c r="AH112" s="125"/>
      <c r="AI112" s="125"/>
      <c r="AJ112" s="132"/>
      <c r="AK112" s="132"/>
      <c r="AL112" s="132"/>
      <c r="AM112" s="132"/>
      <c r="AN112" s="125"/>
      <c r="AO112" s="125"/>
      <c r="AP112" s="132"/>
      <c r="AQ112" s="125"/>
      <c r="AR112" s="132"/>
      <c r="AS112" s="132"/>
      <c r="AT112" s="132"/>
      <c r="AU112" s="132"/>
      <c r="AV112" s="132"/>
      <c r="AW112" s="125"/>
      <c r="AX112" s="125"/>
    </row>
    <row r="113" spans="1:50" ht="18.75" x14ac:dyDescent="0.25">
      <c r="A113" s="125"/>
      <c r="B113" s="125"/>
      <c r="C113" s="125"/>
      <c r="D113" s="128"/>
      <c r="E113" s="127"/>
      <c r="F113" s="127"/>
      <c r="G113" s="127"/>
      <c r="H113" s="127"/>
      <c r="I113" s="127"/>
      <c r="J113" s="127"/>
      <c r="K113" s="127"/>
      <c r="L113" s="127"/>
      <c r="M113" s="127"/>
      <c r="N113" s="127"/>
      <c r="O113" s="128"/>
      <c r="P113" s="125"/>
      <c r="Q113" s="125"/>
      <c r="R113" s="141"/>
      <c r="S113" s="127"/>
      <c r="T113" s="141"/>
      <c r="U113" s="129"/>
      <c r="V113" s="127"/>
      <c r="W113" s="130"/>
      <c r="X113" s="130"/>
      <c r="Y113" s="131"/>
      <c r="Z113" s="141"/>
      <c r="AA113" s="128"/>
      <c r="AB113" s="130"/>
      <c r="AC113" s="141"/>
      <c r="AD113" s="141"/>
      <c r="AE113" s="125"/>
      <c r="AF113" s="141"/>
      <c r="AG113" s="143"/>
      <c r="AH113" s="125"/>
      <c r="AI113" s="125"/>
      <c r="AJ113" s="132"/>
      <c r="AK113" s="132"/>
      <c r="AL113" s="132"/>
      <c r="AM113" s="132"/>
      <c r="AN113" s="125"/>
      <c r="AO113" s="125"/>
      <c r="AP113" s="132"/>
      <c r="AQ113" s="125"/>
      <c r="AR113" s="132"/>
      <c r="AS113" s="132"/>
      <c r="AT113" s="132"/>
      <c r="AU113" s="132"/>
      <c r="AV113" s="132"/>
      <c r="AW113" s="125"/>
      <c r="AX113" s="125"/>
    </row>
    <row r="114" spans="1:50" ht="18.75" x14ac:dyDescent="0.25">
      <c r="A114" s="125"/>
      <c r="B114" s="125"/>
      <c r="C114" s="125"/>
      <c r="D114" s="128"/>
      <c r="E114" s="127"/>
      <c r="F114" s="127"/>
      <c r="G114" s="127"/>
      <c r="H114" s="127"/>
      <c r="I114" s="127"/>
      <c r="J114" s="127"/>
      <c r="K114" s="127"/>
      <c r="L114" s="127"/>
      <c r="M114" s="127"/>
      <c r="N114" s="127"/>
      <c r="O114" s="128"/>
      <c r="P114" s="125"/>
      <c r="Q114" s="125"/>
      <c r="R114" s="141"/>
      <c r="S114" s="127"/>
      <c r="T114" s="141"/>
      <c r="U114" s="129"/>
      <c r="V114" s="127"/>
      <c r="W114" s="130"/>
      <c r="X114" s="130"/>
      <c r="Y114" s="131"/>
      <c r="Z114" s="141"/>
      <c r="AA114" s="128"/>
      <c r="AB114" s="130"/>
      <c r="AC114" s="141"/>
      <c r="AD114" s="141"/>
      <c r="AE114" s="125"/>
      <c r="AF114" s="141"/>
      <c r="AG114" s="143"/>
      <c r="AH114" s="125"/>
      <c r="AI114" s="125"/>
      <c r="AJ114" s="132"/>
      <c r="AK114" s="132"/>
      <c r="AL114" s="132"/>
      <c r="AM114" s="132"/>
      <c r="AN114" s="125"/>
      <c r="AO114" s="125"/>
      <c r="AP114" s="132"/>
      <c r="AQ114" s="125"/>
      <c r="AR114" s="132"/>
      <c r="AS114" s="132"/>
      <c r="AT114" s="132"/>
      <c r="AU114" s="132"/>
      <c r="AV114" s="132"/>
      <c r="AW114" s="125"/>
      <c r="AX114" s="125"/>
    </row>
    <row r="115" spans="1:50" ht="18.75" x14ac:dyDescent="0.25">
      <c r="A115" s="125"/>
      <c r="B115" s="125"/>
      <c r="C115" s="125"/>
      <c r="D115" s="128"/>
      <c r="E115" s="127"/>
      <c r="F115" s="127"/>
      <c r="G115" s="127"/>
      <c r="H115" s="127"/>
      <c r="I115" s="127"/>
      <c r="J115" s="127"/>
      <c r="K115" s="127"/>
      <c r="L115" s="127"/>
      <c r="M115" s="127"/>
      <c r="N115" s="127"/>
      <c r="O115" s="128"/>
      <c r="P115" s="125"/>
      <c r="Q115" s="125"/>
      <c r="R115" s="141"/>
      <c r="S115" s="127"/>
      <c r="T115" s="141"/>
      <c r="U115" s="129"/>
      <c r="V115" s="127"/>
      <c r="W115" s="130"/>
      <c r="X115" s="130"/>
      <c r="Y115" s="131"/>
      <c r="Z115" s="141"/>
      <c r="AA115" s="128"/>
      <c r="AB115" s="130"/>
      <c r="AC115" s="141"/>
      <c r="AD115" s="141"/>
      <c r="AE115" s="125"/>
      <c r="AF115" s="141"/>
      <c r="AG115" s="143"/>
      <c r="AH115" s="125"/>
      <c r="AI115" s="125"/>
      <c r="AJ115" s="132"/>
      <c r="AK115" s="132"/>
      <c r="AL115" s="132"/>
      <c r="AM115" s="132"/>
      <c r="AN115" s="125"/>
      <c r="AO115" s="125"/>
      <c r="AP115" s="132"/>
      <c r="AQ115" s="125"/>
      <c r="AR115" s="132"/>
      <c r="AS115" s="132"/>
      <c r="AT115" s="132"/>
      <c r="AU115" s="132"/>
      <c r="AV115" s="132"/>
      <c r="AW115" s="125"/>
      <c r="AX115" s="125"/>
    </row>
    <row r="116" spans="1:50" ht="18.75" x14ac:dyDescent="0.25">
      <c r="A116" s="125"/>
      <c r="B116" s="125"/>
      <c r="C116" s="125"/>
      <c r="D116" s="128"/>
      <c r="E116" s="127"/>
      <c r="F116" s="127"/>
      <c r="G116" s="127"/>
      <c r="H116" s="127"/>
      <c r="I116" s="127"/>
      <c r="J116" s="127"/>
      <c r="K116" s="127"/>
      <c r="L116" s="127"/>
      <c r="M116" s="127"/>
      <c r="N116" s="127"/>
      <c r="O116" s="128"/>
      <c r="P116" s="125"/>
      <c r="Q116" s="125"/>
      <c r="R116" s="141"/>
      <c r="S116" s="127"/>
      <c r="T116" s="141"/>
      <c r="U116" s="129"/>
      <c r="V116" s="127"/>
      <c r="W116" s="130"/>
      <c r="X116" s="130"/>
      <c r="Y116" s="131"/>
      <c r="Z116" s="141"/>
      <c r="AA116" s="128"/>
      <c r="AB116" s="130"/>
      <c r="AC116" s="141"/>
      <c r="AD116" s="141"/>
      <c r="AE116" s="125"/>
      <c r="AF116" s="141"/>
      <c r="AG116" s="143"/>
      <c r="AH116" s="125"/>
      <c r="AI116" s="125"/>
      <c r="AJ116" s="132"/>
      <c r="AK116" s="132"/>
      <c r="AL116" s="132"/>
      <c r="AM116" s="132"/>
      <c r="AN116" s="125"/>
      <c r="AO116" s="125"/>
      <c r="AP116" s="132"/>
      <c r="AQ116" s="125"/>
      <c r="AR116" s="132"/>
      <c r="AS116" s="132"/>
      <c r="AT116" s="132"/>
      <c r="AU116" s="132"/>
      <c r="AV116" s="132"/>
      <c r="AW116" s="125"/>
      <c r="AX116" s="125"/>
    </row>
    <row r="117" spans="1:50" ht="18.75" x14ac:dyDescent="0.25">
      <c r="A117" s="125"/>
      <c r="B117" s="125"/>
      <c r="C117" s="125"/>
      <c r="D117" s="128"/>
      <c r="E117" s="127"/>
      <c r="F117" s="127"/>
      <c r="G117" s="127"/>
      <c r="H117" s="127"/>
      <c r="I117" s="127"/>
      <c r="J117" s="127"/>
      <c r="K117" s="127"/>
      <c r="L117" s="127"/>
      <c r="M117" s="127"/>
      <c r="N117" s="127"/>
      <c r="O117" s="128"/>
      <c r="P117" s="125"/>
      <c r="Q117" s="125"/>
      <c r="R117" s="141"/>
      <c r="S117" s="127"/>
      <c r="T117" s="141"/>
      <c r="U117" s="129"/>
      <c r="V117" s="127"/>
      <c r="W117" s="130"/>
      <c r="X117" s="130"/>
      <c r="Y117" s="131"/>
      <c r="Z117" s="141"/>
      <c r="AA117" s="128"/>
      <c r="AB117" s="130"/>
      <c r="AC117" s="141"/>
      <c r="AD117" s="141"/>
      <c r="AE117" s="125"/>
      <c r="AF117" s="141"/>
      <c r="AG117" s="143"/>
      <c r="AH117" s="125"/>
      <c r="AI117" s="125"/>
      <c r="AJ117" s="132"/>
      <c r="AK117" s="132"/>
      <c r="AL117" s="132"/>
      <c r="AM117" s="132"/>
      <c r="AN117" s="125"/>
      <c r="AO117" s="125"/>
      <c r="AP117" s="132"/>
      <c r="AQ117" s="125"/>
      <c r="AR117" s="132"/>
      <c r="AS117" s="132"/>
      <c r="AT117" s="132"/>
      <c r="AU117" s="132"/>
      <c r="AV117" s="132"/>
      <c r="AW117" s="125"/>
      <c r="AX117" s="125"/>
    </row>
    <row r="118" spans="1:50" ht="18.75" x14ac:dyDescent="0.25">
      <c r="A118" s="125"/>
      <c r="B118" s="125"/>
      <c r="C118" s="125"/>
      <c r="D118" s="128"/>
      <c r="E118" s="127"/>
      <c r="F118" s="127"/>
      <c r="G118" s="127"/>
      <c r="H118" s="127"/>
      <c r="I118" s="127"/>
      <c r="J118" s="127"/>
      <c r="K118" s="127"/>
      <c r="L118" s="127"/>
      <c r="M118" s="127"/>
      <c r="N118" s="127"/>
      <c r="O118" s="128"/>
      <c r="P118" s="125"/>
      <c r="Q118" s="125"/>
      <c r="R118" s="141"/>
      <c r="S118" s="127"/>
      <c r="T118" s="141"/>
      <c r="U118" s="129"/>
      <c r="V118" s="127"/>
      <c r="W118" s="130"/>
      <c r="X118" s="130"/>
      <c r="Y118" s="131"/>
      <c r="Z118" s="141"/>
      <c r="AA118" s="128"/>
      <c r="AB118" s="130"/>
      <c r="AC118" s="141"/>
      <c r="AD118" s="141"/>
      <c r="AE118" s="125"/>
      <c r="AF118" s="141"/>
      <c r="AG118" s="143"/>
      <c r="AH118" s="125"/>
      <c r="AI118" s="125"/>
      <c r="AJ118" s="132"/>
      <c r="AK118" s="132"/>
      <c r="AL118" s="132"/>
      <c r="AM118" s="132"/>
      <c r="AN118" s="125"/>
      <c r="AO118" s="125"/>
      <c r="AP118" s="132"/>
      <c r="AQ118" s="125"/>
      <c r="AR118" s="132"/>
      <c r="AS118" s="132"/>
      <c r="AT118" s="132"/>
      <c r="AU118" s="132"/>
      <c r="AV118" s="132"/>
      <c r="AW118" s="125"/>
      <c r="AX118" s="125"/>
    </row>
    <row r="119" spans="1:50" ht="18.75" x14ac:dyDescent="0.25">
      <c r="A119" s="125"/>
      <c r="B119" s="125"/>
      <c r="C119" s="125"/>
      <c r="D119" s="128"/>
      <c r="E119" s="127"/>
      <c r="F119" s="127"/>
      <c r="G119" s="127"/>
      <c r="H119" s="127"/>
      <c r="I119" s="127"/>
      <c r="J119" s="127"/>
      <c r="K119" s="127"/>
      <c r="L119" s="127"/>
      <c r="M119" s="127"/>
      <c r="N119" s="127"/>
      <c r="O119" s="128"/>
      <c r="P119" s="125"/>
      <c r="Q119" s="125"/>
      <c r="R119" s="141"/>
      <c r="S119" s="127"/>
      <c r="T119" s="141"/>
      <c r="U119" s="129"/>
      <c r="V119" s="127"/>
      <c r="W119" s="130"/>
      <c r="X119" s="130"/>
      <c r="Y119" s="131"/>
      <c r="Z119" s="141"/>
      <c r="AA119" s="128"/>
      <c r="AB119" s="130"/>
      <c r="AC119" s="141"/>
      <c r="AD119" s="141"/>
      <c r="AE119" s="125"/>
      <c r="AF119" s="141"/>
      <c r="AG119" s="143"/>
      <c r="AH119" s="125"/>
      <c r="AI119" s="125"/>
      <c r="AJ119" s="132"/>
      <c r="AK119" s="132"/>
      <c r="AL119" s="132"/>
      <c r="AM119" s="132"/>
      <c r="AN119" s="125"/>
      <c r="AO119" s="125"/>
      <c r="AP119" s="132"/>
      <c r="AQ119" s="125"/>
      <c r="AR119" s="132"/>
      <c r="AS119" s="132"/>
      <c r="AT119" s="132"/>
      <c r="AU119" s="132"/>
      <c r="AV119" s="132"/>
      <c r="AW119" s="125"/>
      <c r="AX119" s="125"/>
    </row>
    <row r="120" spans="1:50" ht="18.75" x14ac:dyDescent="0.25">
      <c r="A120" s="125"/>
      <c r="B120" s="125"/>
      <c r="C120" s="125"/>
      <c r="D120" s="128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8"/>
      <c r="P120" s="125"/>
      <c r="Q120" s="125"/>
      <c r="R120" s="141"/>
      <c r="S120" s="127"/>
      <c r="T120" s="141"/>
      <c r="U120" s="129"/>
      <c r="V120" s="127"/>
      <c r="W120" s="130"/>
      <c r="X120" s="130"/>
      <c r="Y120" s="131"/>
      <c r="Z120" s="141"/>
      <c r="AA120" s="128"/>
      <c r="AB120" s="130"/>
      <c r="AC120" s="141"/>
      <c r="AD120" s="141"/>
      <c r="AE120" s="125"/>
      <c r="AF120" s="141"/>
      <c r="AG120" s="143"/>
      <c r="AH120" s="125"/>
      <c r="AI120" s="125"/>
      <c r="AJ120" s="132"/>
      <c r="AK120" s="132"/>
      <c r="AL120" s="132"/>
      <c r="AM120" s="132"/>
      <c r="AN120" s="125"/>
      <c r="AO120" s="125"/>
      <c r="AP120" s="132"/>
      <c r="AQ120" s="125"/>
      <c r="AR120" s="132"/>
      <c r="AS120" s="132"/>
      <c r="AT120" s="132"/>
      <c r="AU120" s="132"/>
      <c r="AV120" s="132"/>
      <c r="AW120" s="125"/>
      <c r="AX120" s="125"/>
    </row>
    <row r="121" spans="1:50" ht="18.75" x14ac:dyDescent="0.25">
      <c r="A121" s="125"/>
      <c r="B121" s="125"/>
      <c r="C121" s="125"/>
      <c r="D121" s="128"/>
      <c r="E121" s="127"/>
      <c r="F121" s="127"/>
      <c r="G121" s="127"/>
      <c r="H121" s="127"/>
      <c r="I121" s="127"/>
      <c r="J121" s="127"/>
      <c r="K121" s="127"/>
      <c r="L121" s="127"/>
      <c r="M121" s="127"/>
      <c r="N121" s="127"/>
      <c r="O121" s="128"/>
      <c r="P121" s="125"/>
      <c r="Q121" s="125"/>
      <c r="R121" s="141"/>
      <c r="S121" s="127"/>
      <c r="T121" s="141"/>
      <c r="U121" s="129"/>
      <c r="V121" s="127"/>
      <c r="W121" s="130"/>
      <c r="X121" s="130"/>
      <c r="Y121" s="131"/>
      <c r="Z121" s="141"/>
      <c r="AA121" s="128"/>
      <c r="AB121" s="130"/>
      <c r="AC121" s="141"/>
      <c r="AD121" s="141"/>
      <c r="AE121" s="125"/>
      <c r="AF121" s="141"/>
      <c r="AG121" s="143"/>
      <c r="AH121" s="125"/>
      <c r="AI121" s="125"/>
      <c r="AJ121" s="132"/>
      <c r="AK121" s="132"/>
      <c r="AL121" s="132"/>
      <c r="AM121" s="132"/>
      <c r="AN121" s="125"/>
      <c r="AO121" s="125"/>
      <c r="AP121" s="132"/>
      <c r="AQ121" s="125"/>
      <c r="AR121" s="132"/>
      <c r="AS121" s="132"/>
      <c r="AT121" s="132"/>
      <c r="AU121" s="132"/>
      <c r="AV121" s="132"/>
      <c r="AW121" s="125"/>
      <c r="AX121" s="125"/>
    </row>
    <row r="122" spans="1:50" ht="18.75" x14ac:dyDescent="0.25">
      <c r="A122" s="125"/>
      <c r="B122" s="125"/>
      <c r="C122" s="125"/>
      <c r="D122" s="128"/>
      <c r="E122" s="127"/>
      <c r="F122" s="127"/>
      <c r="G122" s="127"/>
      <c r="H122" s="127"/>
      <c r="I122" s="127"/>
      <c r="J122" s="127"/>
      <c r="K122" s="127"/>
      <c r="L122" s="127"/>
      <c r="M122" s="127"/>
      <c r="N122" s="127"/>
      <c r="O122" s="128"/>
      <c r="P122" s="125"/>
      <c r="Q122" s="125"/>
      <c r="R122" s="141"/>
      <c r="S122" s="127"/>
      <c r="T122" s="141"/>
      <c r="U122" s="129"/>
      <c r="V122" s="127"/>
      <c r="W122" s="130"/>
      <c r="X122" s="130"/>
      <c r="Y122" s="131"/>
      <c r="Z122" s="141"/>
      <c r="AA122" s="128"/>
      <c r="AB122" s="130"/>
      <c r="AC122" s="141"/>
      <c r="AD122" s="141"/>
      <c r="AE122" s="125"/>
      <c r="AF122" s="141"/>
      <c r="AG122" s="143"/>
      <c r="AH122" s="125"/>
      <c r="AI122" s="125"/>
      <c r="AJ122" s="132"/>
      <c r="AK122" s="132"/>
      <c r="AL122" s="132"/>
      <c r="AM122" s="132"/>
      <c r="AN122" s="125"/>
      <c r="AO122" s="125"/>
      <c r="AP122" s="132"/>
      <c r="AQ122" s="125"/>
      <c r="AR122" s="132"/>
      <c r="AS122" s="132"/>
      <c r="AT122" s="132"/>
      <c r="AU122" s="132"/>
      <c r="AV122" s="132"/>
      <c r="AW122" s="125"/>
      <c r="AX122" s="125"/>
    </row>
    <row r="123" spans="1:50" ht="18.75" x14ac:dyDescent="0.25">
      <c r="A123" s="125"/>
      <c r="B123" s="125"/>
      <c r="C123" s="125"/>
      <c r="D123" s="128"/>
      <c r="E123" s="127"/>
      <c r="F123" s="127"/>
      <c r="G123" s="127"/>
      <c r="H123" s="127"/>
      <c r="I123" s="127"/>
      <c r="J123" s="127"/>
      <c r="K123" s="127"/>
      <c r="L123" s="127"/>
      <c r="M123" s="127"/>
      <c r="N123" s="127"/>
      <c r="O123" s="128"/>
      <c r="P123" s="125"/>
      <c r="Q123" s="125"/>
      <c r="R123" s="141"/>
      <c r="S123" s="127"/>
      <c r="T123" s="141"/>
      <c r="U123" s="129"/>
      <c r="V123" s="127"/>
      <c r="W123" s="130"/>
      <c r="X123" s="130"/>
      <c r="Y123" s="131"/>
      <c r="Z123" s="141"/>
      <c r="AA123" s="128"/>
      <c r="AB123" s="130"/>
      <c r="AC123" s="141"/>
      <c r="AD123" s="141"/>
      <c r="AE123" s="125"/>
      <c r="AF123" s="141"/>
      <c r="AG123" s="143"/>
      <c r="AH123" s="125"/>
      <c r="AI123" s="125"/>
      <c r="AJ123" s="132"/>
      <c r="AK123" s="132"/>
      <c r="AL123" s="132"/>
      <c r="AM123" s="132"/>
      <c r="AN123" s="125"/>
      <c r="AO123" s="125"/>
      <c r="AP123" s="132"/>
      <c r="AQ123" s="125"/>
      <c r="AR123" s="132"/>
      <c r="AS123" s="132"/>
      <c r="AT123" s="132"/>
      <c r="AU123" s="132"/>
      <c r="AV123" s="132"/>
      <c r="AW123" s="125"/>
      <c r="AX123" s="125"/>
    </row>
    <row r="124" spans="1:50" ht="18.75" x14ac:dyDescent="0.25">
      <c r="A124" s="125"/>
      <c r="B124" s="125"/>
      <c r="C124" s="125"/>
      <c r="D124" s="128"/>
      <c r="E124" s="127"/>
      <c r="F124" s="127"/>
      <c r="G124" s="127"/>
      <c r="H124" s="127"/>
      <c r="I124" s="127"/>
      <c r="J124" s="127"/>
      <c r="K124" s="127"/>
      <c r="L124" s="127"/>
      <c r="M124" s="127"/>
      <c r="N124" s="127"/>
      <c r="O124" s="128"/>
      <c r="P124" s="125"/>
      <c r="Q124" s="125"/>
      <c r="R124" s="141"/>
      <c r="S124" s="127"/>
      <c r="T124" s="141"/>
      <c r="U124" s="129"/>
      <c r="V124" s="127"/>
      <c r="W124" s="130"/>
      <c r="X124" s="130"/>
      <c r="Y124" s="131"/>
      <c r="Z124" s="141"/>
      <c r="AA124" s="128"/>
      <c r="AB124" s="130"/>
      <c r="AC124" s="141"/>
      <c r="AD124" s="141"/>
      <c r="AE124" s="125"/>
      <c r="AF124" s="141"/>
      <c r="AG124" s="143"/>
      <c r="AH124" s="125"/>
      <c r="AI124" s="125"/>
      <c r="AJ124" s="132"/>
      <c r="AK124" s="132"/>
      <c r="AL124" s="132"/>
      <c r="AM124" s="132"/>
      <c r="AN124" s="125"/>
      <c r="AO124" s="125"/>
      <c r="AP124" s="132"/>
      <c r="AQ124" s="125"/>
      <c r="AR124" s="132"/>
      <c r="AS124" s="132"/>
      <c r="AT124" s="132"/>
      <c r="AU124" s="132"/>
      <c r="AV124" s="132"/>
      <c r="AW124" s="125"/>
      <c r="AX124" s="125"/>
    </row>
    <row r="125" spans="1:50" ht="18.75" x14ac:dyDescent="0.25">
      <c r="A125" s="125"/>
      <c r="B125" s="125"/>
      <c r="C125" s="125"/>
      <c r="D125" s="128"/>
      <c r="E125" s="127"/>
      <c r="F125" s="127"/>
      <c r="G125" s="127"/>
      <c r="H125" s="127"/>
      <c r="I125" s="127"/>
      <c r="J125" s="127"/>
      <c r="K125" s="127"/>
      <c r="L125" s="127"/>
      <c r="M125" s="127"/>
      <c r="N125" s="127"/>
      <c r="O125" s="128"/>
      <c r="P125" s="125"/>
      <c r="Q125" s="125"/>
      <c r="R125" s="141"/>
      <c r="S125" s="127"/>
      <c r="T125" s="141"/>
      <c r="U125" s="129"/>
      <c r="V125" s="127"/>
      <c r="W125" s="130"/>
      <c r="X125" s="130"/>
      <c r="Y125" s="131"/>
      <c r="Z125" s="141"/>
      <c r="AA125" s="128"/>
      <c r="AB125" s="130"/>
      <c r="AC125" s="141"/>
      <c r="AD125" s="141"/>
      <c r="AE125" s="125"/>
      <c r="AF125" s="141"/>
      <c r="AG125" s="143"/>
      <c r="AH125" s="125"/>
      <c r="AI125" s="125"/>
      <c r="AJ125" s="132"/>
      <c r="AK125" s="132"/>
      <c r="AL125" s="132"/>
      <c r="AM125" s="132"/>
      <c r="AN125" s="125"/>
      <c r="AO125" s="125"/>
      <c r="AP125" s="132"/>
      <c r="AQ125" s="125"/>
      <c r="AR125" s="132"/>
      <c r="AS125" s="132"/>
      <c r="AT125" s="132"/>
      <c r="AU125" s="132"/>
      <c r="AV125" s="132"/>
      <c r="AW125" s="125"/>
      <c r="AX125" s="125"/>
    </row>
    <row r="126" spans="1:50" ht="18.75" x14ac:dyDescent="0.25">
      <c r="A126" s="125"/>
      <c r="B126" s="125"/>
      <c r="C126" s="125"/>
      <c r="D126" s="128"/>
      <c r="E126" s="127"/>
      <c r="F126" s="127"/>
      <c r="G126" s="127"/>
      <c r="H126" s="127"/>
      <c r="I126" s="127"/>
      <c r="J126" s="127"/>
      <c r="K126" s="127"/>
      <c r="L126" s="127"/>
      <c r="M126" s="127"/>
      <c r="N126" s="127"/>
      <c r="O126" s="128"/>
      <c r="P126" s="125"/>
      <c r="Q126" s="125"/>
      <c r="R126" s="141"/>
      <c r="S126" s="127"/>
      <c r="T126" s="141"/>
      <c r="U126" s="129"/>
      <c r="V126" s="127"/>
      <c r="W126" s="130"/>
      <c r="X126" s="130"/>
      <c r="Y126" s="131"/>
      <c r="Z126" s="141"/>
      <c r="AA126" s="128"/>
      <c r="AB126" s="130"/>
      <c r="AC126" s="141"/>
      <c r="AD126" s="141"/>
      <c r="AE126" s="125"/>
      <c r="AF126" s="141"/>
      <c r="AG126" s="143"/>
      <c r="AH126" s="125"/>
      <c r="AI126" s="125"/>
      <c r="AJ126" s="132"/>
      <c r="AK126" s="132"/>
      <c r="AL126" s="132"/>
      <c r="AM126" s="132"/>
      <c r="AN126" s="125"/>
      <c r="AO126" s="125"/>
      <c r="AP126" s="132"/>
      <c r="AQ126" s="125"/>
      <c r="AR126" s="132"/>
      <c r="AS126" s="132"/>
      <c r="AT126" s="132"/>
      <c r="AU126" s="132"/>
      <c r="AV126" s="132"/>
      <c r="AW126" s="125"/>
      <c r="AX126" s="125"/>
    </row>
    <row r="127" spans="1:50" ht="18.75" x14ac:dyDescent="0.25">
      <c r="A127" s="125"/>
      <c r="B127" s="125"/>
      <c r="C127" s="125"/>
      <c r="D127" s="128"/>
      <c r="E127" s="127"/>
      <c r="F127" s="127"/>
      <c r="G127" s="127"/>
      <c r="H127" s="127"/>
      <c r="I127" s="127"/>
      <c r="J127" s="127"/>
      <c r="K127" s="127"/>
      <c r="L127" s="127"/>
      <c r="M127" s="127"/>
      <c r="N127" s="127"/>
      <c r="O127" s="128"/>
      <c r="P127" s="125"/>
      <c r="Q127" s="125"/>
      <c r="R127" s="141"/>
      <c r="S127" s="127"/>
      <c r="T127" s="141"/>
      <c r="U127" s="129"/>
      <c r="V127" s="127"/>
      <c r="W127" s="130"/>
      <c r="X127" s="130"/>
      <c r="Y127" s="131"/>
      <c r="Z127" s="141"/>
      <c r="AA127" s="128"/>
      <c r="AB127" s="130"/>
      <c r="AC127" s="141"/>
      <c r="AD127" s="141"/>
      <c r="AE127" s="125"/>
      <c r="AF127" s="141"/>
      <c r="AG127" s="143"/>
      <c r="AH127" s="125"/>
      <c r="AI127" s="125"/>
      <c r="AJ127" s="132"/>
      <c r="AK127" s="132"/>
      <c r="AL127" s="132"/>
      <c r="AM127" s="132"/>
      <c r="AN127" s="125"/>
      <c r="AO127" s="125"/>
      <c r="AP127" s="132"/>
      <c r="AQ127" s="125"/>
      <c r="AR127" s="132"/>
      <c r="AS127" s="132"/>
      <c r="AT127" s="132"/>
      <c r="AU127" s="132"/>
      <c r="AV127" s="132"/>
      <c r="AW127" s="125"/>
      <c r="AX127" s="125"/>
    </row>
    <row r="128" spans="1:50" ht="18.75" x14ac:dyDescent="0.25">
      <c r="A128" s="125"/>
      <c r="B128" s="125"/>
      <c r="C128" s="125"/>
      <c r="D128" s="128"/>
      <c r="E128" s="127"/>
      <c r="F128" s="127"/>
      <c r="G128" s="127"/>
      <c r="H128" s="127"/>
      <c r="I128" s="127"/>
      <c r="J128" s="127"/>
      <c r="K128" s="127"/>
      <c r="L128" s="127"/>
      <c r="M128" s="127"/>
      <c r="N128" s="127"/>
      <c r="O128" s="128"/>
      <c r="P128" s="125"/>
      <c r="Q128" s="125"/>
      <c r="R128" s="141"/>
      <c r="S128" s="127"/>
      <c r="T128" s="141"/>
      <c r="U128" s="129"/>
      <c r="V128" s="127"/>
      <c r="W128" s="130"/>
      <c r="X128" s="130"/>
      <c r="Y128" s="131"/>
      <c r="Z128" s="141"/>
      <c r="AA128" s="128"/>
      <c r="AB128" s="130"/>
      <c r="AC128" s="141"/>
      <c r="AD128" s="141"/>
      <c r="AE128" s="125"/>
      <c r="AF128" s="141"/>
      <c r="AG128" s="143"/>
      <c r="AH128" s="125"/>
      <c r="AI128" s="125"/>
      <c r="AJ128" s="132"/>
      <c r="AK128" s="132"/>
      <c r="AL128" s="132"/>
      <c r="AM128" s="132"/>
      <c r="AN128" s="125"/>
      <c r="AO128" s="125"/>
      <c r="AP128" s="132"/>
      <c r="AQ128" s="125"/>
      <c r="AR128" s="132"/>
      <c r="AS128" s="132"/>
      <c r="AT128" s="132"/>
      <c r="AU128" s="132"/>
      <c r="AV128" s="132"/>
      <c r="AW128" s="125"/>
      <c r="AX128" s="125"/>
    </row>
    <row r="129" spans="1:50" ht="18.75" x14ac:dyDescent="0.25">
      <c r="A129" s="125"/>
      <c r="B129" s="125"/>
      <c r="C129" s="125"/>
      <c r="D129" s="128"/>
      <c r="E129" s="127"/>
      <c r="F129" s="127"/>
      <c r="G129" s="127"/>
      <c r="H129" s="127"/>
      <c r="I129" s="127"/>
      <c r="J129" s="127"/>
      <c r="K129" s="127"/>
      <c r="L129" s="127"/>
      <c r="M129" s="127"/>
      <c r="N129" s="127"/>
      <c r="O129" s="128"/>
      <c r="P129" s="125"/>
      <c r="Q129" s="125"/>
      <c r="R129" s="141"/>
      <c r="S129" s="127"/>
      <c r="T129" s="141"/>
      <c r="U129" s="129"/>
      <c r="V129" s="127"/>
      <c r="W129" s="130"/>
      <c r="X129" s="130"/>
      <c r="Y129" s="131"/>
      <c r="Z129" s="141"/>
      <c r="AA129" s="128"/>
      <c r="AB129" s="130"/>
      <c r="AC129" s="141"/>
      <c r="AD129" s="141"/>
      <c r="AE129" s="125"/>
      <c r="AF129" s="141"/>
      <c r="AG129" s="143"/>
      <c r="AH129" s="125"/>
      <c r="AI129" s="125"/>
      <c r="AJ129" s="132"/>
      <c r="AK129" s="132"/>
      <c r="AL129" s="132"/>
      <c r="AM129" s="132"/>
      <c r="AN129" s="125"/>
      <c r="AO129" s="125"/>
      <c r="AP129" s="132"/>
      <c r="AQ129" s="125"/>
      <c r="AR129" s="132"/>
      <c r="AS129" s="132"/>
      <c r="AT129" s="132"/>
      <c r="AU129" s="132"/>
      <c r="AV129" s="132"/>
      <c r="AW129" s="125"/>
      <c r="AX129" s="125"/>
    </row>
    <row r="130" spans="1:50" ht="18.75" x14ac:dyDescent="0.25">
      <c r="A130" s="125"/>
      <c r="B130" s="125"/>
      <c r="C130" s="125"/>
      <c r="D130" s="128"/>
      <c r="E130" s="127"/>
      <c r="F130" s="127"/>
      <c r="G130" s="127"/>
      <c r="H130" s="127"/>
      <c r="I130" s="127"/>
      <c r="J130" s="127"/>
      <c r="K130" s="127"/>
      <c r="L130" s="127"/>
      <c r="M130" s="127"/>
      <c r="N130" s="127"/>
      <c r="O130" s="128"/>
      <c r="P130" s="125"/>
      <c r="Q130" s="125"/>
      <c r="R130" s="141"/>
      <c r="S130" s="127"/>
      <c r="T130" s="141"/>
      <c r="U130" s="129"/>
      <c r="V130" s="127"/>
      <c r="W130" s="130"/>
      <c r="X130" s="130"/>
      <c r="Y130" s="131"/>
      <c r="Z130" s="141"/>
      <c r="AA130" s="128"/>
      <c r="AB130" s="130"/>
      <c r="AC130" s="141"/>
      <c r="AD130" s="141"/>
      <c r="AE130" s="125"/>
      <c r="AF130" s="141"/>
      <c r="AG130" s="143"/>
      <c r="AH130" s="125"/>
      <c r="AI130" s="125"/>
      <c r="AJ130" s="132"/>
      <c r="AK130" s="132"/>
      <c r="AL130" s="132"/>
      <c r="AM130" s="132"/>
      <c r="AN130" s="125"/>
      <c r="AO130" s="125"/>
      <c r="AP130" s="132"/>
      <c r="AQ130" s="125"/>
      <c r="AR130" s="132"/>
      <c r="AS130" s="132"/>
      <c r="AT130" s="132"/>
      <c r="AU130" s="132"/>
      <c r="AV130" s="132"/>
      <c r="AW130" s="125"/>
      <c r="AX130" s="125"/>
    </row>
    <row r="131" spans="1:50" ht="18.75" x14ac:dyDescent="0.25">
      <c r="A131" s="125"/>
      <c r="B131" s="125"/>
      <c r="C131" s="125"/>
      <c r="D131" s="128"/>
      <c r="E131" s="127"/>
      <c r="F131" s="127"/>
      <c r="G131" s="127"/>
      <c r="H131" s="127"/>
      <c r="I131" s="127"/>
      <c r="J131" s="127"/>
      <c r="K131" s="127"/>
      <c r="L131" s="127"/>
      <c r="M131" s="127"/>
      <c r="N131" s="127"/>
      <c r="O131" s="128"/>
      <c r="P131" s="125"/>
      <c r="Q131" s="125"/>
      <c r="R131" s="141"/>
      <c r="S131" s="127"/>
      <c r="T131" s="141"/>
      <c r="U131" s="129"/>
      <c r="V131" s="127"/>
      <c r="W131" s="130"/>
      <c r="X131" s="130"/>
      <c r="Y131" s="131"/>
      <c r="Z131" s="141"/>
      <c r="AA131" s="128"/>
      <c r="AB131" s="130"/>
      <c r="AC131" s="141"/>
      <c r="AD131" s="141"/>
      <c r="AE131" s="125"/>
      <c r="AF131" s="141"/>
      <c r="AG131" s="143"/>
      <c r="AH131" s="125"/>
      <c r="AI131" s="125"/>
      <c r="AJ131" s="132"/>
      <c r="AK131" s="132"/>
      <c r="AL131" s="132"/>
      <c r="AM131" s="132"/>
      <c r="AN131" s="125"/>
      <c r="AO131" s="125"/>
      <c r="AP131" s="132"/>
      <c r="AQ131" s="125"/>
      <c r="AR131" s="132"/>
      <c r="AS131" s="132"/>
      <c r="AT131" s="132"/>
      <c r="AU131" s="132"/>
      <c r="AV131" s="132"/>
      <c r="AW131" s="125"/>
      <c r="AX131" s="125"/>
    </row>
    <row r="132" spans="1:50" ht="18.75" x14ac:dyDescent="0.25">
      <c r="A132" s="125"/>
      <c r="B132" s="125"/>
      <c r="C132" s="125"/>
      <c r="D132" s="128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8"/>
      <c r="P132" s="125"/>
      <c r="Q132" s="125"/>
      <c r="R132" s="141"/>
      <c r="S132" s="127"/>
      <c r="T132" s="141"/>
      <c r="U132" s="129"/>
      <c r="V132" s="127"/>
      <c r="W132" s="130"/>
      <c r="X132" s="130"/>
      <c r="Y132" s="131"/>
      <c r="Z132" s="141"/>
      <c r="AA132" s="128"/>
      <c r="AB132" s="130"/>
      <c r="AC132" s="141"/>
      <c r="AD132" s="141"/>
      <c r="AE132" s="125"/>
      <c r="AF132" s="141"/>
      <c r="AG132" s="143"/>
      <c r="AH132" s="125"/>
      <c r="AI132" s="125"/>
      <c r="AJ132" s="132"/>
      <c r="AK132" s="132"/>
      <c r="AL132" s="132"/>
      <c r="AM132" s="132"/>
      <c r="AN132" s="125"/>
      <c r="AO132" s="125"/>
      <c r="AP132" s="132"/>
      <c r="AQ132" s="125"/>
      <c r="AR132" s="132"/>
      <c r="AS132" s="132"/>
      <c r="AT132" s="132"/>
      <c r="AU132" s="132"/>
      <c r="AV132" s="132"/>
      <c r="AW132" s="125"/>
      <c r="AX132" s="125"/>
    </row>
    <row r="133" spans="1:50" ht="18.75" x14ac:dyDescent="0.25">
      <c r="A133" s="125"/>
      <c r="B133" s="125"/>
      <c r="C133" s="125"/>
      <c r="D133" s="128"/>
      <c r="E133" s="127"/>
      <c r="F133" s="127"/>
      <c r="G133" s="127"/>
      <c r="H133" s="127"/>
      <c r="I133" s="127"/>
      <c r="J133" s="127"/>
      <c r="K133" s="127"/>
      <c r="L133" s="127"/>
      <c r="M133" s="127"/>
      <c r="N133" s="127"/>
      <c r="O133" s="128"/>
      <c r="P133" s="125"/>
      <c r="Q133" s="125"/>
      <c r="R133" s="141"/>
      <c r="S133" s="127"/>
      <c r="T133" s="141"/>
      <c r="U133" s="129"/>
      <c r="V133" s="127"/>
      <c r="W133" s="130"/>
      <c r="X133" s="130"/>
      <c r="Y133" s="131"/>
      <c r="Z133" s="141"/>
      <c r="AA133" s="128"/>
      <c r="AB133" s="130"/>
      <c r="AC133" s="141"/>
      <c r="AD133" s="141"/>
      <c r="AE133" s="125"/>
      <c r="AF133" s="141"/>
      <c r="AG133" s="143"/>
      <c r="AH133" s="125"/>
      <c r="AI133" s="125"/>
      <c r="AJ133" s="132"/>
      <c r="AK133" s="132"/>
      <c r="AL133" s="132"/>
      <c r="AM133" s="132"/>
      <c r="AN133" s="125"/>
      <c r="AO133" s="125"/>
      <c r="AP133" s="132"/>
      <c r="AQ133" s="125"/>
      <c r="AR133" s="132"/>
      <c r="AS133" s="132"/>
      <c r="AT133" s="132"/>
      <c r="AU133" s="132"/>
      <c r="AV133" s="132"/>
      <c r="AW133" s="125"/>
      <c r="AX133" s="125"/>
    </row>
    <row r="134" spans="1:50" ht="18.75" x14ac:dyDescent="0.25">
      <c r="A134" s="125"/>
      <c r="B134" s="125"/>
      <c r="C134" s="125"/>
      <c r="D134" s="128"/>
      <c r="E134" s="127"/>
      <c r="F134" s="127"/>
      <c r="G134" s="127"/>
      <c r="H134" s="127"/>
      <c r="I134" s="127"/>
      <c r="J134" s="127"/>
      <c r="K134" s="127"/>
      <c r="L134" s="127"/>
      <c r="M134" s="127"/>
      <c r="N134" s="127"/>
      <c r="O134" s="128"/>
      <c r="P134" s="125"/>
      <c r="Q134" s="125"/>
      <c r="R134" s="141"/>
      <c r="S134" s="127"/>
      <c r="T134" s="141"/>
      <c r="U134" s="129"/>
      <c r="V134" s="127"/>
      <c r="W134" s="130"/>
      <c r="X134" s="130"/>
      <c r="Y134" s="131"/>
      <c r="Z134" s="141"/>
      <c r="AA134" s="128"/>
      <c r="AB134" s="130"/>
      <c r="AC134" s="141"/>
      <c r="AD134" s="141"/>
      <c r="AE134" s="125"/>
      <c r="AF134" s="141"/>
      <c r="AG134" s="143"/>
      <c r="AH134" s="125"/>
      <c r="AI134" s="125"/>
      <c r="AJ134" s="132"/>
      <c r="AK134" s="132"/>
      <c r="AL134" s="132"/>
      <c r="AM134" s="132"/>
      <c r="AN134" s="125"/>
      <c r="AO134" s="125"/>
      <c r="AP134" s="132"/>
      <c r="AQ134" s="125"/>
      <c r="AR134" s="132"/>
      <c r="AS134" s="132"/>
      <c r="AT134" s="132"/>
      <c r="AU134" s="132"/>
      <c r="AV134" s="132"/>
      <c r="AW134" s="125"/>
      <c r="AX134" s="125"/>
    </row>
    <row r="135" spans="1:50" ht="18.75" x14ac:dyDescent="0.25">
      <c r="A135" s="125"/>
      <c r="B135" s="125"/>
      <c r="C135" s="125"/>
      <c r="D135" s="128"/>
      <c r="E135" s="127"/>
      <c r="F135" s="127"/>
      <c r="G135" s="127"/>
      <c r="H135" s="127"/>
      <c r="I135" s="127"/>
      <c r="J135" s="127"/>
      <c r="K135" s="127"/>
      <c r="L135" s="127"/>
      <c r="M135" s="127"/>
      <c r="N135" s="127"/>
      <c r="O135" s="128"/>
      <c r="P135" s="125"/>
      <c r="Q135" s="125"/>
      <c r="R135" s="141"/>
      <c r="S135" s="127"/>
      <c r="T135" s="141"/>
      <c r="U135" s="129"/>
      <c r="V135" s="127"/>
      <c r="W135" s="130"/>
      <c r="X135" s="130"/>
      <c r="Y135" s="131"/>
      <c r="Z135" s="141"/>
      <c r="AA135" s="128"/>
      <c r="AB135" s="130"/>
      <c r="AC135" s="141"/>
      <c r="AD135" s="141"/>
      <c r="AE135" s="125"/>
      <c r="AF135" s="141"/>
      <c r="AG135" s="143"/>
      <c r="AH135" s="125"/>
      <c r="AI135" s="125"/>
      <c r="AJ135" s="132"/>
      <c r="AK135" s="132"/>
      <c r="AL135" s="132"/>
      <c r="AM135" s="132"/>
      <c r="AN135" s="125"/>
      <c r="AO135" s="125"/>
      <c r="AP135" s="132"/>
      <c r="AQ135" s="125"/>
      <c r="AR135" s="132"/>
      <c r="AS135" s="132"/>
      <c r="AT135" s="132"/>
      <c r="AU135" s="132"/>
      <c r="AV135" s="132"/>
      <c r="AW135" s="125"/>
      <c r="AX135" s="125"/>
    </row>
    <row r="136" spans="1:50" ht="18.75" x14ac:dyDescent="0.25">
      <c r="A136" s="125"/>
      <c r="B136" s="125"/>
      <c r="C136" s="125"/>
      <c r="D136" s="128"/>
      <c r="E136" s="127"/>
      <c r="F136" s="127"/>
      <c r="G136" s="127"/>
      <c r="H136" s="127"/>
      <c r="I136" s="127"/>
      <c r="J136" s="127"/>
      <c r="K136" s="127"/>
      <c r="L136" s="127"/>
      <c r="M136" s="127"/>
      <c r="N136" s="127"/>
      <c r="O136" s="128"/>
      <c r="P136" s="125"/>
      <c r="Q136" s="125"/>
      <c r="R136" s="141"/>
      <c r="S136" s="127"/>
      <c r="T136" s="141"/>
      <c r="U136" s="129"/>
      <c r="V136" s="127"/>
      <c r="W136" s="130"/>
      <c r="X136" s="130"/>
      <c r="Y136" s="131"/>
      <c r="Z136" s="141"/>
      <c r="AA136" s="128"/>
      <c r="AB136" s="130"/>
      <c r="AC136" s="141"/>
      <c r="AD136" s="141"/>
      <c r="AE136" s="125"/>
      <c r="AF136" s="141"/>
      <c r="AG136" s="143"/>
      <c r="AH136" s="125"/>
      <c r="AI136" s="125"/>
      <c r="AJ136" s="132"/>
      <c r="AK136" s="132"/>
      <c r="AL136" s="132"/>
      <c r="AM136" s="132"/>
      <c r="AN136" s="125"/>
      <c r="AO136" s="125"/>
      <c r="AP136" s="132"/>
      <c r="AQ136" s="125"/>
      <c r="AR136" s="132"/>
      <c r="AS136" s="132"/>
      <c r="AT136" s="132"/>
      <c r="AU136" s="132"/>
      <c r="AV136" s="132"/>
      <c r="AW136" s="125"/>
      <c r="AX136" s="125"/>
    </row>
    <row r="137" spans="1:50" ht="18.75" x14ac:dyDescent="0.25">
      <c r="A137" s="125"/>
      <c r="B137" s="125"/>
      <c r="C137" s="125"/>
      <c r="D137" s="128"/>
      <c r="E137" s="127"/>
      <c r="F137" s="127"/>
      <c r="G137" s="127"/>
      <c r="H137" s="127"/>
      <c r="I137" s="127"/>
      <c r="J137" s="127"/>
      <c r="K137" s="127"/>
      <c r="L137" s="127"/>
      <c r="M137" s="127"/>
      <c r="N137" s="127"/>
      <c r="O137" s="128"/>
      <c r="P137" s="125"/>
      <c r="Q137" s="125"/>
      <c r="R137" s="141"/>
      <c r="S137" s="127"/>
      <c r="T137" s="141"/>
      <c r="U137" s="129"/>
      <c r="V137" s="127"/>
      <c r="W137" s="130"/>
      <c r="X137" s="130"/>
      <c r="Y137" s="131"/>
      <c r="Z137" s="141"/>
      <c r="AA137" s="128"/>
      <c r="AB137" s="130"/>
      <c r="AC137" s="141"/>
      <c r="AD137" s="141"/>
      <c r="AE137" s="125"/>
      <c r="AF137" s="141"/>
      <c r="AG137" s="143"/>
      <c r="AH137" s="125"/>
      <c r="AI137" s="125"/>
      <c r="AJ137" s="132"/>
      <c r="AK137" s="132"/>
      <c r="AL137" s="132"/>
      <c r="AM137" s="132"/>
      <c r="AN137" s="125"/>
      <c r="AO137" s="125"/>
      <c r="AP137" s="132"/>
      <c r="AQ137" s="125"/>
      <c r="AR137" s="132"/>
      <c r="AS137" s="132"/>
      <c r="AT137" s="132"/>
      <c r="AU137" s="132"/>
      <c r="AV137" s="132"/>
      <c r="AW137" s="125"/>
      <c r="AX137" s="125"/>
    </row>
    <row r="138" spans="1:50" ht="18.75" x14ac:dyDescent="0.25">
      <c r="A138" s="125"/>
      <c r="B138" s="125"/>
      <c r="C138" s="125"/>
      <c r="D138" s="128"/>
      <c r="E138" s="127"/>
      <c r="F138" s="127"/>
      <c r="G138" s="127"/>
      <c r="H138" s="127"/>
      <c r="I138" s="127"/>
      <c r="J138" s="127"/>
      <c r="K138" s="127"/>
      <c r="L138" s="127"/>
      <c r="M138" s="127"/>
      <c r="N138" s="127"/>
      <c r="O138" s="128"/>
      <c r="P138" s="125"/>
      <c r="Q138" s="125"/>
      <c r="R138" s="141"/>
      <c r="S138" s="127"/>
      <c r="T138" s="141"/>
      <c r="U138" s="129"/>
      <c r="V138" s="127"/>
      <c r="W138" s="130"/>
      <c r="X138" s="130"/>
      <c r="Y138" s="131"/>
      <c r="Z138" s="141"/>
      <c r="AA138" s="128"/>
      <c r="AB138" s="130"/>
      <c r="AC138" s="141"/>
      <c r="AD138" s="141"/>
      <c r="AE138" s="125"/>
      <c r="AF138" s="141"/>
      <c r="AG138" s="143"/>
      <c r="AH138" s="125"/>
      <c r="AI138" s="125"/>
      <c r="AJ138" s="132"/>
      <c r="AK138" s="132"/>
      <c r="AL138" s="132"/>
      <c r="AM138" s="132"/>
      <c r="AN138" s="125"/>
      <c r="AO138" s="125"/>
      <c r="AP138" s="132"/>
      <c r="AQ138" s="125"/>
      <c r="AR138" s="132"/>
      <c r="AS138" s="132"/>
      <c r="AT138" s="132"/>
      <c r="AU138" s="132"/>
      <c r="AV138" s="132"/>
      <c r="AW138" s="125"/>
      <c r="AX138" s="125"/>
    </row>
    <row r="139" spans="1:50" ht="18.75" x14ac:dyDescent="0.25">
      <c r="A139" s="125"/>
      <c r="B139" s="125"/>
      <c r="C139" s="125"/>
      <c r="D139" s="128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8"/>
      <c r="P139" s="125"/>
      <c r="Q139" s="125"/>
      <c r="R139" s="141"/>
      <c r="S139" s="127"/>
      <c r="T139" s="141"/>
      <c r="U139" s="129"/>
      <c r="V139" s="127"/>
      <c r="W139" s="130"/>
      <c r="X139" s="130"/>
      <c r="Y139" s="131"/>
      <c r="Z139" s="141"/>
      <c r="AA139" s="128"/>
      <c r="AB139" s="130"/>
      <c r="AC139" s="141"/>
      <c r="AD139" s="141"/>
      <c r="AE139" s="125"/>
      <c r="AF139" s="141"/>
      <c r="AG139" s="143"/>
      <c r="AH139" s="125"/>
      <c r="AI139" s="125"/>
      <c r="AJ139" s="132"/>
      <c r="AK139" s="132"/>
      <c r="AL139" s="132"/>
      <c r="AM139" s="132"/>
      <c r="AN139" s="125"/>
      <c r="AO139" s="125"/>
      <c r="AP139" s="132"/>
      <c r="AQ139" s="125"/>
      <c r="AR139" s="132"/>
      <c r="AS139" s="132"/>
      <c r="AT139" s="132"/>
      <c r="AU139" s="132"/>
      <c r="AV139" s="132"/>
      <c r="AW139" s="125"/>
      <c r="AX139" s="125"/>
    </row>
    <row r="140" spans="1:50" ht="18.75" x14ac:dyDescent="0.25">
      <c r="A140" s="125"/>
      <c r="B140" s="125"/>
      <c r="C140" s="125"/>
      <c r="D140" s="128"/>
      <c r="E140" s="127"/>
      <c r="F140" s="127"/>
      <c r="G140" s="127"/>
      <c r="H140" s="127"/>
      <c r="I140" s="127"/>
      <c r="J140" s="127"/>
      <c r="K140" s="127"/>
      <c r="L140" s="127"/>
      <c r="M140" s="127"/>
      <c r="N140" s="127"/>
      <c r="O140" s="128"/>
      <c r="P140" s="125"/>
      <c r="Q140" s="125"/>
      <c r="R140" s="141"/>
      <c r="S140" s="127"/>
      <c r="T140" s="141"/>
      <c r="U140" s="129"/>
      <c r="V140" s="127"/>
      <c r="W140" s="130"/>
      <c r="X140" s="130"/>
      <c r="Y140" s="131"/>
      <c r="Z140" s="141"/>
      <c r="AA140" s="128"/>
      <c r="AB140" s="130"/>
      <c r="AC140" s="141"/>
      <c r="AD140" s="141"/>
      <c r="AE140" s="125"/>
      <c r="AF140" s="141"/>
      <c r="AG140" s="143"/>
      <c r="AH140" s="125"/>
      <c r="AI140" s="125"/>
      <c r="AJ140" s="132"/>
      <c r="AK140" s="132"/>
      <c r="AL140" s="132"/>
      <c r="AM140" s="132"/>
      <c r="AN140" s="125"/>
      <c r="AO140" s="125"/>
      <c r="AP140" s="132"/>
      <c r="AQ140" s="125"/>
      <c r="AR140" s="132"/>
      <c r="AS140" s="132"/>
      <c r="AT140" s="132"/>
      <c r="AU140" s="132"/>
      <c r="AV140" s="132"/>
      <c r="AW140" s="125"/>
      <c r="AX140" s="125"/>
    </row>
    <row r="141" spans="1:50" ht="18.75" x14ac:dyDescent="0.25">
      <c r="A141" s="125"/>
      <c r="B141" s="125"/>
      <c r="C141" s="125"/>
      <c r="D141" s="128"/>
      <c r="E141" s="127"/>
      <c r="F141" s="127"/>
      <c r="G141" s="127"/>
      <c r="H141" s="127"/>
      <c r="I141" s="127"/>
      <c r="J141" s="127"/>
      <c r="K141" s="127"/>
      <c r="L141" s="127"/>
      <c r="M141" s="127"/>
      <c r="N141" s="127"/>
      <c r="O141" s="128"/>
      <c r="P141" s="125"/>
      <c r="Q141" s="125"/>
      <c r="R141" s="141"/>
      <c r="S141" s="127"/>
      <c r="T141" s="141"/>
      <c r="U141" s="129"/>
      <c r="V141" s="127"/>
      <c r="W141" s="130"/>
      <c r="X141" s="130"/>
      <c r="Y141" s="131"/>
      <c r="Z141" s="141"/>
      <c r="AA141" s="128"/>
      <c r="AB141" s="130"/>
      <c r="AC141" s="141"/>
      <c r="AD141" s="141"/>
      <c r="AE141" s="125"/>
      <c r="AF141" s="141"/>
      <c r="AG141" s="143"/>
      <c r="AH141" s="125"/>
      <c r="AI141" s="125"/>
      <c r="AJ141" s="132"/>
      <c r="AK141" s="132"/>
      <c r="AL141" s="132"/>
      <c r="AM141" s="132"/>
      <c r="AN141" s="125"/>
      <c r="AO141" s="125"/>
      <c r="AP141" s="132"/>
      <c r="AQ141" s="125"/>
      <c r="AR141" s="132"/>
      <c r="AS141" s="132"/>
      <c r="AT141" s="132"/>
      <c r="AU141" s="132"/>
      <c r="AV141" s="132"/>
      <c r="AW141" s="125"/>
      <c r="AX141" s="125"/>
    </row>
    <row r="142" spans="1:50" ht="18.75" x14ac:dyDescent="0.25">
      <c r="A142" s="125"/>
      <c r="B142" s="125"/>
      <c r="C142" s="125"/>
      <c r="D142" s="128"/>
      <c r="E142" s="127"/>
      <c r="F142" s="127"/>
      <c r="G142" s="127"/>
      <c r="H142" s="127"/>
      <c r="I142" s="127"/>
      <c r="J142" s="127"/>
      <c r="K142" s="127"/>
      <c r="L142" s="127"/>
      <c r="M142" s="127"/>
      <c r="N142" s="127"/>
      <c r="O142" s="128"/>
      <c r="P142" s="125"/>
      <c r="Q142" s="125"/>
      <c r="R142" s="141"/>
      <c r="S142" s="127"/>
      <c r="T142" s="141"/>
      <c r="U142" s="129"/>
      <c r="V142" s="127"/>
      <c r="W142" s="130"/>
      <c r="X142" s="130"/>
      <c r="Y142" s="131"/>
      <c r="Z142" s="141"/>
      <c r="AA142" s="128"/>
      <c r="AB142" s="130"/>
      <c r="AC142" s="141"/>
      <c r="AD142" s="141"/>
      <c r="AE142" s="125"/>
      <c r="AF142" s="141"/>
      <c r="AG142" s="143"/>
      <c r="AH142" s="125"/>
      <c r="AI142" s="125"/>
      <c r="AJ142" s="132"/>
      <c r="AK142" s="132"/>
      <c r="AL142" s="132"/>
      <c r="AM142" s="132"/>
      <c r="AN142" s="125"/>
      <c r="AO142" s="125"/>
      <c r="AP142" s="132"/>
      <c r="AQ142" s="125"/>
      <c r="AR142" s="132"/>
      <c r="AS142" s="132"/>
      <c r="AT142" s="132"/>
      <c r="AU142" s="132"/>
      <c r="AV142" s="132"/>
      <c r="AW142" s="125"/>
      <c r="AX142" s="125"/>
    </row>
    <row r="143" spans="1:50" ht="18.75" x14ac:dyDescent="0.25">
      <c r="A143" s="125"/>
      <c r="B143" s="125"/>
      <c r="C143" s="125"/>
      <c r="D143" s="128"/>
      <c r="E143" s="127"/>
      <c r="F143" s="127"/>
      <c r="G143" s="127"/>
      <c r="H143" s="127"/>
      <c r="I143" s="127"/>
      <c r="J143" s="127"/>
      <c r="K143" s="127"/>
      <c r="L143" s="127"/>
      <c r="M143" s="127"/>
      <c r="N143" s="127"/>
      <c r="O143" s="128"/>
      <c r="P143" s="125"/>
      <c r="Q143" s="125"/>
      <c r="R143" s="141"/>
      <c r="S143" s="127"/>
      <c r="T143" s="141"/>
      <c r="U143" s="129"/>
      <c r="V143" s="127"/>
      <c r="W143" s="130"/>
      <c r="X143" s="130"/>
      <c r="Y143" s="131"/>
      <c r="Z143" s="141"/>
      <c r="AA143" s="128"/>
      <c r="AB143" s="130"/>
      <c r="AC143" s="141"/>
      <c r="AD143" s="141"/>
      <c r="AE143" s="125"/>
      <c r="AF143" s="141"/>
      <c r="AG143" s="143"/>
      <c r="AH143" s="125"/>
      <c r="AI143" s="125"/>
      <c r="AJ143" s="132"/>
      <c r="AK143" s="132"/>
      <c r="AL143" s="132"/>
      <c r="AM143" s="132"/>
      <c r="AN143" s="125"/>
      <c r="AO143" s="125"/>
      <c r="AP143" s="132"/>
      <c r="AQ143" s="125"/>
      <c r="AR143" s="132"/>
      <c r="AS143" s="132"/>
      <c r="AT143" s="132"/>
      <c r="AU143" s="132"/>
      <c r="AV143" s="132"/>
      <c r="AW143" s="125"/>
      <c r="AX143" s="125"/>
    </row>
    <row r="144" spans="1:50" ht="18.75" x14ac:dyDescent="0.25">
      <c r="A144" s="125"/>
      <c r="B144" s="125"/>
      <c r="C144" s="125"/>
      <c r="D144" s="128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  <c r="O144" s="128"/>
      <c r="P144" s="125"/>
      <c r="Q144" s="125"/>
      <c r="R144" s="141"/>
      <c r="S144" s="127"/>
      <c r="T144" s="141"/>
      <c r="U144" s="129"/>
      <c r="V144" s="127"/>
      <c r="W144" s="130"/>
      <c r="X144" s="130"/>
      <c r="Y144" s="131"/>
      <c r="Z144" s="141"/>
      <c r="AA144" s="128"/>
      <c r="AB144" s="130"/>
      <c r="AC144" s="141"/>
      <c r="AD144" s="141"/>
      <c r="AE144" s="125"/>
      <c r="AF144" s="141"/>
      <c r="AG144" s="143"/>
      <c r="AH144" s="125"/>
      <c r="AI144" s="125"/>
      <c r="AJ144" s="132"/>
      <c r="AK144" s="132"/>
      <c r="AL144" s="132"/>
      <c r="AM144" s="132"/>
      <c r="AN144" s="125"/>
      <c r="AO144" s="125"/>
      <c r="AP144" s="132"/>
      <c r="AQ144" s="125"/>
      <c r="AR144" s="132"/>
      <c r="AS144" s="132"/>
      <c r="AT144" s="132"/>
      <c r="AU144" s="132"/>
      <c r="AV144" s="132"/>
      <c r="AW144" s="125"/>
      <c r="AX144" s="125"/>
    </row>
    <row r="145" spans="1:50" ht="18.75" x14ac:dyDescent="0.25">
      <c r="A145" s="125"/>
      <c r="B145" s="125"/>
      <c r="C145" s="125"/>
      <c r="D145" s="128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  <c r="O145" s="128"/>
      <c r="P145" s="125"/>
      <c r="Q145" s="125"/>
      <c r="R145" s="141"/>
      <c r="S145" s="127"/>
      <c r="T145" s="141"/>
      <c r="U145" s="129"/>
      <c r="V145" s="127"/>
      <c r="W145" s="130"/>
      <c r="X145" s="130"/>
      <c r="Y145" s="131"/>
      <c r="Z145" s="141"/>
      <c r="AA145" s="128"/>
      <c r="AB145" s="130"/>
      <c r="AC145" s="141"/>
      <c r="AD145" s="141"/>
      <c r="AE145" s="125"/>
      <c r="AF145" s="141"/>
      <c r="AG145" s="143"/>
      <c r="AH145" s="125"/>
      <c r="AI145" s="125"/>
      <c r="AJ145" s="132"/>
      <c r="AK145" s="132"/>
      <c r="AL145" s="132"/>
      <c r="AM145" s="132"/>
      <c r="AN145" s="125"/>
      <c r="AO145" s="125"/>
      <c r="AP145" s="132"/>
      <c r="AQ145" s="125"/>
      <c r="AR145" s="132"/>
      <c r="AS145" s="132"/>
      <c r="AT145" s="132"/>
      <c r="AU145" s="132"/>
      <c r="AV145" s="132"/>
      <c r="AW145" s="125"/>
      <c r="AX145" s="125"/>
    </row>
    <row r="146" spans="1:50" ht="18.75" x14ac:dyDescent="0.25">
      <c r="R146" s="142"/>
      <c r="T146" s="142"/>
      <c r="Z146" s="142"/>
      <c r="AC146" s="142"/>
      <c r="AD146" s="142"/>
      <c r="AF146" s="142"/>
      <c r="AG146" s="142"/>
      <c r="AL146" s="113"/>
      <c r="AP146" s="132"/>
      <c r="AR146" s="132"/>
      <c r="AS146" s="132"/>
      <c r="AT146" s="132"/>
      <c r="AU146" s="132"/>
      <c r="AV146" s="132"/>
    </row>
    <row r="147" spans="1:50" ht="18.75" x14ac:dyDescent="0.25">
      <c r="R147" s="142"/>
      <c r="T147" s="142"/>
      <c r="Z147" s="142"/>
      <c r="AC147" s="142"/>
      <c r="AD147" s="142"/>
      <c r="AF147" s="142"/>
      <c r="AG147" s="142"/>
      <c r="AL147" s="113"/>
      <c r="AP147" s="132"/>
      <c r="AR147" s="132"/>
      <c r="AS147" s="132"/>
      <c r="AT147" s="132"/>
      <c r="AU147" s="132"/>
      <c r="AV147" s="132"/>
    </row>
    <row r="148" spans="1:50" ht="18.75" x14ac:dyDescent="0.25">
      <c r="R148" s="142"/>
      <c r="T148" s="142"/>
      <c r="Z148" s="142"/>
      <c r="AC148" s="142"/>
      <c r="AD148" s="142"/>
      <c r="AF148" s="142"/>
      <c r="AG148" s="142"/>
      <c r="AL148" s="113"/>
      <c r="AP148" s="132"/>
      <c r="AR148" s="132"/>
      <c r="AS148" s="132"/>
      <c r="AT148" s="132"/>
      <c r="AU148" s="132"/>
      <c r="AV148" s="132"/>
    </row>
    <row r="149" spans="1:50" ht="18.75" x14ac:dyDescent="0.25">
      <c r="R149" s="142"/>
      <c r="T149" s="142"/>
      <c r="Z149" s="142"/>
      <c r="AC149" s="142"/>
      <c r="AD149" s="142"/>
      <c r="AF149" s="142"/>
      <c r="AG149" s="142"/>
      <c r="AL149" s="113"/>
      <c r="AP149" s="132"/>
      <c r="AR149" s="132"/>
      <c r="AS149" s="132"/>
      <c r="AT149" s="132"/>
      <c r="AU149" s="132"/>
      <c r="AV149" s="132"/>
    </row>
    <row r="150" spans="1:50" ht="18.75" x14ac:dyDescent="0.25">
      <c r="R150" s="142"/>
      <c r="T150" s="142"/>
      <c r="Z150" s="142"/>
      <c r="AC150" s="142"/>
      <c r="AD150" s="142"/>
      <c r="AF150" s="142"/>
      <c r="AG150" s="142"/>
      <c r="AL150" s="113"/>
      <c r="AP150" s="132"/>
      <c r="AR150" s="132"/>
      <c r="AS150" s="132"/>
      <c r="AT150" s="132"/>
      <c r="AU150" s="132"/>
      <c r="AV150" s="132"/>
    </row>
    <row r="151" spans="1:50" ht="18.75" x14ac:dyDescent="0.25">
      <c r="R151" s="142"/>
      <c r="T151" s="142"/>
      <c r="Z151" s="142"/>
      <c r="AC151" s="142"/>
      <c r="AD151" s="142"/>
      <c r="AF151" s="142"/>
      <c r="AG151" s="142"/>
      <c r="AL151" s="113"/>
      <c r="AP151" s="132"/>
      <c r="AR151" s="132"/>
      <c r="AS151" s="132"/>
      <c r="AT151" s="132"/>
      <c r="AU151" s="132"/>
      <c r="AV151" s="132"/>
    </row>
    <row r="152" spans="1:50" ht="18.75" x14ac:dyDescent="0.25">
      <c r="R152" s="142"/>
      <c r="T152" s="142"/>
      <c r="Z152" s="142"/>
      <c r="AC152" s="142"/>
      <c r="AD152" s="142"/>
      <c r="AF152" s="142"/>
      <c r="AG152" s="142"/>
      <c r="AL152" s="113"/>
      <c r="AP152" s="132"/>
      <c r="AR152" s="132"/>
      <c r="AS152" s="132"/>
      <c r="AT152" s="132"/>
      <c r="AU152" s="132"/>
      <c r="AV152" s="132"/>
    </row>
    <row r="153" spans="1:50" ht="18.75" x14ac:dyDescent="0.25">
      <c r="R153" s="142"/>
      <c r="T153" s="142"/>
      <c r="Z153" s="142"/>
      <c r="AC153" s="142"/>
      <c r="AD153" s="142"/>
      <c r="AF153" s="142"/>
      <c r="AG153" s="142"/>
      <c r="AL153" s="113"/>
      <c r="AP153" s="132"/>
      <c r="AR153" s="132"/>
      <c r="AS153" s="132"/>
      <c r="AT153" s="132"/>
      <c r="AU153" s="132"/>
      <c r="AV153" s="132"/>
    </row>
    <row r="154" spans="1:50" ht="18.75" x14ac:dyDescent="0.25">
      <c r="R154" s="142"/>
      <c r="T154" s="142"/>
      <c r="Z154" s="142"/>
      <c r="AC154" s="142"/>
      <c r="AD154" s="142"/>
      <c r="AF154" s="142"/>
      <c r="AG154" s="142"/>
      <c r="AL154" s="113"/>
      <c r="AP154" s="132"/>
      <c r="AR154" s="132"/>
      <c r="AS154" s="132"/>
      <c r="AT154" s="132"/>
      <c r="AU154" s="132"/>
      <c r="AV154" s="132"/>
    </row>
    <row r="155" spans="1:50" ht="18.75" x14ac:dyDescent="0.25">
      <c r="R155" s="142"/>
      <c r="T155" s="142"/>
      <c r="Z155" s="142"/>
      <c r="AC155" s="142"/>
      <c r="AD155" s="142"/>
      <c r="AF155" s="142"/>
      <c r="AG155" s="142"/>
      <c r="AL155" s="113"/>
      <c r="AP155" s="132"/>
      <c r="AR155" s="132"/>
      <c r="AS155" s="132"/>
      <c r="AT155" s="132"/>
      <c r="AU155" s="132"/>
      <c r="AV155" s="132"/>
    </row>
    <row r="156" spans="1:50" ht="18.75" x14ac:dyDescent="0.25">
      <c r="R156" s="142"/>
      <c r="T156" s="142"/>
      <c r="Z156" s="142"/>
      <c r="AC156" s="142"/>
      <c r="AD156" s="142"/>
      <c r="AF156" s="142"/>
      <c r="AG156" s="142"/>
      <c r="AL156" s="113"/>
      <c r="AP156" s="132"/>
      <c r="AR156" s="132"/>
      <c r="AS156" s="132"/>
      <c r="AT156" s="132"/>
      <c r="AU156" s="132"/>
      <c r="AV156" s="132"/>
    </row>
    <row r="157" spans="1:50" ht="18.75" x14ac:dyDescent="0.25">
      <c r="R157" s="142"/>
      <c r="T157" s="142"/>
      <c r="Z157" s="142"/>
      <c r="AC157" s="142"/>
      <c r="AD157" s="142"/>
      <c r="AF157" s="142"/>
      <c r="AG157" s="142"/>
      <c r="AL157" s="113"/>
      <c r="AP157" s="132"/>
      <c r="AR157" s="132"/>
      <c r="AS157" s="132"/>
      <c r="AT157" s="132"/>
      <c r="AU157" s="132"/>
      <c r="AV157" s="132"/>
    </row>
    <row r="158" spans="1:50" ht="18.75" x14ac:dyDescent="0.25">
      <c r="R158" s="142"/>
      <c r="T158" s="142"/>
      <c r="Z158" s="142"/>
      <c r="AC158" s="142"/>
      <c r="AD158" s="142"/>
      <c r="AF158" s="142"/>
      <c r="AG158" s="142"/>
      <c r="AL158" s="113"/>
      <c r="AP158" s="132"/>
      <c r="AR158" s="132"/>
      <c r="AS158" s="132"/>
      <c r="AT158" s="132"/>
      <c r="AU158" s="132"/>
      <c r="AV158" s="132"/>
    </row>
    <row r="159" spans="1:50" ht="18.75" x14ac:dyDescent="0.25">
      <c r="R159" s="142"/>
      <c r="T159" s="142"/>
      <c r="Z159" s="142"/>
      <c r="AC159" s="142"/>
      <c r="AD159" s="142"/>
      <c r="AF159" s="142"/>
      <c r="AG159" s="142"/>
      <c r="AL159" s="113"/>
      <c r="AP159" s="132"/>
      <c r="AR159" s="132"/>
      <c r="AS159" s="132"/>
      <c r="AT159" s="132"/>
      <c r="AU159" s="132"/>
      <c r="AV159" s="132"/>
    </row>
    <row r="160" spans="1:50" ht="18.75" x14ac:dyDescent="0.25">
      <c r="R160" s="142"/>
      <c r="T160" s="142"/>
      <c r="Z160" s="142"/>
      <c r="AC160" s="142"/>
      <c r="AD160" s="142"/>
      <c r="AF160" s="142"/>
      <c r="AG160" s="142"/>
      <c r="AL160" s="113"/>
      <c r="AP160" s="132"/>
      <c r="AR160" s="132"/>
      <c r="AS160" s="132"/>
      <c r="AT160" s="132"/>
      <c r="AU160" s="132"/>
      <c r="AV160" s="132"/>
    </row>
    <row r="161" spans="18:48" ht="18.75" x14ac:dyDescent="0.25">
      <c r="R161" s="142"/>
      <c r="T161" s="142"/>
      <c r="Z161" s="142"/>
      <c r="AC161" s="142"/>
      <c r="AD161" s="142"/>
      <c r="AF161" s="142"/>
      <c r="AG161" s="142"/>
      <c r="AL161" s="113"/>
      <c r="AP161" s="132"/>
      <c r="AR161" s="132"/>
      <c r="AS161" s="132"/>
      <c r="AT161" s="132"/>
      <c r="AU161" s="132"/>
      <c r="AV161" s="132"/>
    </row>
    <row r="162" spans="18:48" ht="18.75" x14ac:dyDescent="0.25">
      <c r="R162" s="142"/>
      <c r="T162" s="142"/>
      <c r="Z162" s="142"/>
      <c r="AC162" s="142"/>
      <c r="AD162" s="142"/>
      <c r="AF162" s="142"/>
      <c r="AG162" s="142"/>
      <c r="AL162" s="113"/>
      <c r="AP162" s="132"/>
      <c r="AR162" s="132"/>
      <c r="AS162" s="132"/>
      <c r="AT162" s="132"/>
      <c r="AU162" s="132"/>
      <c r="AV162" s="132"/>
    </row>
    <row r="163" spans="18:48" ht="18.75" x14ac:dyDescent="0.25">
      <c r="R163" s="142"/>
      <c r="T163" s="142"/>
      <c r="Z163" s="142"/>
      <c r="AC163" s="142"/>
      <c r="AD163" s="142"/>
      <c r="AF163" s="142"/>
      <c r="AG163" s="142"/>
      <c r="AL163" s="113"/>
      <c r="AP163" s="132"/>
      <c r="AR163" s="132"/>
      <c r="AS163" s="132"/>
      <c r="AT163" s="132"/>
      <c r="AU163" s="132"/>
      <c r="AV163" s="132"/>
    </row>
    <row r="164" spans="18:48" ht="18.75" x14ac:dyDescent="0.25">
      <c r="R164" s="142"/>
      <c r="T164" s="142"/>
      <c r="Z164" s="142"/>
      <c r="AC164" s="142"/>
      <c r="AD164" s="142"/>
      <c r="AF164" s="142"/>
      <c r="AG164" s="142"/>
      <c r="AL164" s="113"/>
      <c r="AP164" s="132"/>
      <c r="AR164" s="132"/>
      <c r="AS164" s="132"/>
      <c r="AT164" s="132"/>
      <c r="AU164" s="132"/>
      <c r="AV164" s="132"/>
    </row>
    <row r="165" spans="18:48" ht="18.75" x14ac:dyDescent="0.25">
      <c r="R165" s="142"/>
      <c r="T165" s="142"/>
      <c r="Z165" s="142"/>
      <c r="AC165" s="142"/>
      <c r="AD165" s="142"/>
      <c r="AF165" s="142"/>
      <c r="AG165" s="142"/>
      <c r="AL165" s="113"/>
      <c r="AP165" s="132"/>
      <c r="AR165" s="132"/>
      <c r="AS165" s="132"/>
      <c r="AT165" s="132"/>
      <c r="AU165" s="132"/>
      <c r="AV165" s="132"/>
    </row>
    <row r="166" spans="18:48" ht="18.75" x14ac:dyDescent="0.25">
      <c r="R166" s="142"/>
      <c r="T166" s="142"/>
      <c r="Z166" s="142"/>
      <c r="AC166" s="142"/>
      <c r="AD166" s="142"/>
      <c r="AF166" s="142"/>
      <c r="AG166" s="142"/>
      <c r="AL166" s="113"/>
      <c r="AP166" s="132"/>
      <c r="AR166" s="132"/>
      <c r="AS166" s="132"/>
      <c r="AT166" s="132"/>
      <c r="AU166" s="132"/>
      <c r="AV166" s="132"/>
    </row>
    <row r="167" spans="18:48" ht="18.75" x14ac:dyDescent="0.25">
      <c r="R167" s="142"/>
      <c r="T167" s="142"/>
      <c r="Z167" s="142"/>
      <c r="AC167" s="142"/>
      <c r="AD167" s="142"/>
      <c r="AF167" s="142"/>
      <c r="AG167" s="142"/>
      <c r="AL167" s="113"/>
      <c r="AP167" s="132"/>
      <c r="AR167" s="132"/>
      <c r="AS167" s="132"/>
      <c r="AT167" s="132"/>
      <c r="AU167" s="132"/>
      <c r="AV167" s="132"/>
    </row>
    <row r="168" spans="18:48" ht="18.75" x14ac:dyDescent="0.25">
      <c r="R168" s="142"/>
      <c r="T168" s="142"/>
      <c r="Z168" s="142"/>
      <c r="AC168" s="142"/>
      <c r="AD168" s="142"/>
      <c r="AF168" s="142"/>
      <c r="AG168" s="142"/>
      <c r="AL168" s="113"/>
      <c r="AP168" s="132"/>
      <c r="AR168" s="132"/>
      <c r="AS168" s="132"/>
      <c r="AT168" s="132"/>
      <c r="AU168" s="132"/>
      <c r="AV168" s="132"/>
    </row>
    <row r="169" spans="18:48" ht="18.75" x14ac:dyDescent="0.25">
      <c r="R169" s="142"/>
      <c r="T169" s="142"/>
      <c r="Z169" s="142"/>
      <c r="AC169" s="142"/>
      <c r="AD169" s="142"/>
      <c r="AF169" s="142"/>
      <c r="AG169" s="142"/>
      <c r="AL169" s="113"/>
      <c r="AP169" s="132"/>
      <c r="AR169" s="132"/>
      <c r="AS169" s="132"/>
      <c r="AT169" s="132"/>
      <c r="AU169" s="132"/>
      <c r="AV169" s="132"/>
    </row>
    <row r="170" spans="18:48" ht="18.75" x14ac:dyDescent="0.25">
      <c r="R170" s="142"/>
      <c r="T170" s="142"/>
      <c r="Z170" s="142"/>
      <c r="AC170" s="142"/>
      <c r="AD170" s="142"/>
      <c r="AF170" s="142"/>
      <c r="AG170" s="142"/>
      <c r="AL170" s="113"/>
      <c r="AP170" s="132"/>
      <c r="AR170" s="132"/>
      <c r="AS170" s="132"/>
      <c r="AT170" s="132"/>
      <c r="AU170" s="132"/>
      <c r="AV170" s="132"/>
    </row>
    <row r="171" spans="18:48" ht="18.75" x14ac:dyDescent="0.25">
      <c r="R171" s="142"/>
      <c r="T171" s="142"/>
      <c r="Z171" s="142"/>
      <c r="AC171" s="142"/>
      <c r="AD171" s="142"/>
      <c r="AF171" s="142"/>
      <c r="AG171" s="142"/>
      <c r="AL171" s="113"/>
      <c r="AP171" s="132"/>
      <c r="AR171" s="132"/>
      <c r="AS171" s="132"/>
      <c r="AT171" s="132"/>
      <c r="AU171" s="132"/>
      <c r="AV171" s="132"/>
    </row>
    <row r="172" spans="18:48" ht="18.75" x14ac:dyDescent="0.25">
      <c r="R172" s="142"/>
      <c r="T172" s="142"/>
      <c r="Z172" s="142"/>
      <c r="AC172" s="142"/>
      <c r="AD172" s="142"/>
      <c r="AF172" s="142"/>
      <c r="AG172" s="142"/>
      <c r="AL172" s="113"/>
      <c r="AP172" s="132"/>
      <c r="AR172" s="132"/>
      <c r="AS172" s="132"/>
      <c r="AT172" s="132"/>
      <c r="AU172" s="132"/>
      <c r="AV172" s="132"/>
    </row>
    <row r="173" spans="18:48" ht="18.75" x14ac:dyDescent="0.25">
      <c r="R173" s="142"/>
      <c r="T173" s="142"/>
      <c r="Z173" s="142"/>
      <c r="AC173" s="142"/>
      <c r="AD173" s="142"/>
      <c r="AF173" s="142"/>
      <c r="AG173" s="142"/>
      <c r="AL173" s="113"/>
      <c r="AP173" s="132"/>
      <c r="AR173" s="132"/>
      <c r="AS173" s="132"/>
      <c r="AT173" s="132"/>
      <c r="AU173" s="132"/>
      <c r="AV173" s="132"/>
    </row>
    <row r="174" spans="18:48" ht="18.75" x14ac:dyDescent="0.25">
      <c r="R174" s="142"/>
      <c r="T174" s="142"/>
      <c r="Z174" s="142"/>
      <c r="AC174" s="142"/>
      <c r="AD174" s="142"/>
      <c r="AF174" s="142"/>
      <c r="AG174" s="142"/>
      <c r="AL174" s="113"/>
      <c r="AP174" s="132"/>
      <c r="AR174" s="132"/>
      <c r="AS174" s="132"/>
      <c r="AT174" s="132"/>
      <c r="AU174" s="132"/>
      <c r="AV174" s="132"/>
    </row>
    <row r="175" spans="18:48" ht="18.75" x14ac:dyDescent="0.25">
      <c r="R175" s="142"/>
      <c r="T175" s="142"/>
      <c r="Z175" s="142"/>
      <c r="AC175" s="142"/>
      <c r="AD175" s="142"/>
      <c r="AF175" s="142"/>
      <c r="AG175" s="142"/>
      <c r="AL175" s="113"/>
      <c r="AP175" s="132"/>
      <c r="AR175" s="132"/>
      <c r="AS175" s="132"/>
      <c r="AT175" s="132"/>
      <c r="AU175" s="132"/>
      <c r="AV175" s="132"/>
    </row>
    <row r="176" spans="18:48" ht="18.75" x14ac:dyDescent="0.25">
      <c r="R176" s="142"/>
      <c r="T176" s="142"/>
      <c r="Z176" s="142"/>
      <c r="AC176" s="142"/>
      <c r="AD176" s="142"/>
      <c r="AF176" s="142"/>
      <c r="AG176" s="142"/>
      <c r="AL176" s="113"/>
      <c r="AP176" s="132"/>
      <c r="AR176" s="132"/>
      <c r="AS176" s="132"/>
      <c r="AT176" s="132"/>
      <c r="AU176" s="132"/>
      <c r="AV176" s="132"/>
    </row>
    <row r="177" spans="18:48" ht="18.75" x14ac:dyDescent="0.25">
      <c r="R177" s="142"/>
      <c r="T177" s="142"/>
      <c r="Z177" s="142"/>
      <c r="AC177" s="142"/>
      <c r="AD177" s="142"/>
      <c r="AF177" s="142"/>
      <c r="AG177" s="142"/>
      <c r="AL177" s="113"/>
      <c r="AP177" s="132"/>
      <c r="AR177" s="132"/>
      <c r="AS177" s="132"/>
      <c r="AT177" s="132"/>
      <c r="AU177" s="132"/>
      <c r="AV177" s="132"/>
    </row>
    <row r="178" spans="18:48" ht="18.75" x14ac:dyDescent="0.25">
      <c r="R178" s="142"/>
      <c r="T178" s="142"/>
      <c r="Z178" s="142"/>
      <c r="AC178" s="142"/>
      <c r="AD178" s="142"/>
      <c r="AF178" s="142"/>
      <c r="AG178" s="142"/>
      <c r="AL178" s="113"/>
      <c r="AP178" s="132"/>
      <c r="AR178" s="132"/>
      <c r="AS178" s="132"/>
      <c r="AT178" s="132"/>
      <c r="AU178" s="132"/>
      <c r="AV178" s="132"/>
    </row>
    <row r="179" spans="18:48" ht="18.75" x14ac:dyDescent="0.25">
      <c r="R179" s="142"/>
      <c r="T179" s="142"/>
      <c r="Z179" s="142"/>
      <c r="AC179" s="142"/>
      <c r="AD179" s="142"/>
      <c r="AF179" s="142"/>
      <c r="AG179" s="142"/>
      <c r="AL179" s="113"/>
      <c r="AP179" s="132"/>
      <c r="AR179" s="132"/>
      <c r="AS179" s="132"/>
      <c r="AT179" s="132"/>
      <c r="AU179" s="132"/>
      <c r="AV179" s="132"/>
    </row>
    <row r="180" spans="18:48" ht="18.75" x14ac:dyDescent="0.25">
      <c r="R180" s="142"/>
      <c r="T180" s="142"/>
      <c r="Z180" s="142"/>
      <c r="AC180" s="142"/>
      <c r="AD180" s="142"/>
      <c r="AF180" s="142"/>
      <c r="AG180" s="142"/>
      <c r="AL180" s="113"/>
      <c r="AP180" s="132"/>
      <c r="AR180" s="132"/>
      <c r="AS180" s="132"/>
      <c r="AT180" s="132"/>
      <c r="AU180" s="132"/>
      <c r="AV180" s="132"/>
    </row>
    <row r="181" spans="18:48" ht="18.75" x14ac:dyDescent="0.25">
      <c r="R181" s="142"/>
      <c r="T181" s="142"/>
      <c r="Z181" s="142"/>
      <c r="AC181" s="142"/>
      <c r="AD181" s="142"/>
      <c r="AF181" s="142"/>
      <c r="AG181" s="142"/>
      <c r="AL181" s="113"/>
      <c r="AP181" s="132"/>
      <c r="AR181" s="132"/>
      <c r="AS181" s="132"/>
      <c r="AT181" s="132"/>
      <c r="AU181" s="132"/>
      <c r="AV181" s="132"/>
    </row>
    <row r="182" spans="18:48" ht="18.75" x14ac:dyDescent="0.25">
      <c r="R182" s="142"/>
      <c r="T182" s="142"/>
      <c r="Z182" s="142"/>
      <c r="AC182" s="142"/>
      <c r="AD182" s="142"/>
      <c r="AF182" s="142"/>
      <c r="AG182" s="142"/>
      <c r="AL182" s="113"/>
      <c r="AP182" s="132"/>
      <c r="AR182" s="132"/>
      <c r="AS182" s="132"/>
      <c r="AT182" s="132"/>
      <c r="AU182" s="132"/>
      <c r="AV182" s="132"/>
    </row>
    <row r="183" spans="18:48" ht="18.75" x14ac:dyDescent="0.25">
      <c r="R183" s="142"/>
      <c r="T183" s="142"/>
      <c r="Z183" s="142"/>
      <c r="AC183" s="142"/>
      <c r="AD183" s="142"/>
      <c r="AF183" s="142"/>
      <c r="AG183" s="142"/>
      <c r="AL183" s="113"/>
      <c r="AP183" s="132"/>
      <c r="AR183" s="132"/>
      <c r="AS183" s="132"/>
      <c r="AT183" s="132"/>
      <c r="AU183" s="132"/>
      <c r="AV183" s="132"/>
    </row>
    <row r="184" spans="18:48" ht="18.75" x14ac:dyDescent="0.25">
      <c r="R184" s="142"/>
      <c r="T184" s="142"/>
      <c r="Z184" s="142"/>
      <c r="AC184" s="142"/>
      <c r="AD184" s="142"/>
      <c r="AF184" s="142"/>
      <c r="AG184" s="142"/>
      <c r="AL184" s="113"/>
      <c r="AP184" s="132"/>
      <c r="AR184" s="132"/>
      <c r="AS184" s="132"/>
      <c r="AT184" s="132"/>
      <c r="AU184" s="132"/>
      <c r="AV184" s="132"/>
    </row>
    <row r="185" spans="18:48" ht="18.75" x14ac:dyDescent="0.25">
      <c r="R185" s="142"/>
      <c r="T185" s="142"/>
      <c r="Z185" s="142"/>
      <c r="AC185" s="142"/>
      <c r="AD185" s="142"/>
      <c r="AF185" s="142"/>
      <c r="AG185" s="142"/>
      <c r="AL185" s="113"/>
      <c r="AP185" s="132"/>
      <c r="AR185" s="132"/>
      <c r="AS185" s="132"/>
      <c r="AT185" s="132"/>
      <c r="AU185" s="132"/>
      <c r="AV185" s="132"/>
    </row>
    <row r="186" spans="18:48" ht="18.75" x14ac:dyDescent="0.25">
      <c r="R186" s="142"/>
      <c r="T186" s="142"/>
      <c r="Z186" s="142"/>
      <c r="AC186" s="142"/>
      <c r="AD186" s="142"/>
      <c r="AF186" s="142"/>
      <c r="AG186" s="142"/>
      <c r="AL186" s="113"/>
      <c r="AP186" s="132"/>
      <c r="AR186" s="132"/>
      <c r="AS186" s="132"/>
      <c r="AT186" s="132"/>
      <c r="AU186" s="132"/>
      <c r="AV186" s="132"/>
    </row>
    <row r="187" spans="18:48" ht="18.75" x14ac:dyDescent="0.25">
      <c r="R187" s="142"/>
      <c r="T187" s="142"/>
      <c r="Z187" s="142"/>
      <c r="AC187" s="142"/>
      <c r="AD187" s="142"/>
      <c r="AF187" s="142"/>
      <c r="AG187" s="142"/>
      <c r="AL187" s="113"/>
      <c r="AP187" s="132"/>
      <c r="AR187" s="132"/>
      <c r="AS187" s="132"/>
      <c r="AT187" s="132"/>
      <c r="AU187" s="132"/>
      <c r="AV187" s="132"/>
    </row>
    <row r="188" spans="18:48" ht="18.75" x14ac:dyDescent="0.25">
      <c r="R188" s="142"/>
      <c r="T188" s="142"/>
      <c r="Z188" s="142"/>
      <c r="AC188" s="142"/>
      <c r="AD188" s="142"/>
      <c r="AF188" s="142"/>
      <c r="AG188" s="142"/>
      <c r="AL188" s="113"/>
      <c r="AP188" s="132"/>
      <c r="AR188" s="132"/>
      <c r="AS188" s="132"/>
      <c r="AT188" s="132"/>
      <c r="AU188" s="132"/>
      <c r="AV188" s="132"/>
    </row>
    <row r="189" spans="18:48" ht="18.75" x14ac:dyDescent="0.25">
      <c r="R189" s="142"/>
      <c r="T189" s="142"/>
      <c r="Z189" s="142"/>
      <c r="AC189" s="142"/>
      <c r="AD189" s="142"/>
      <c r="AF189" s="142"/>
      <c r="AG189" s="142"/>
      <c r="AL189" s="113"/>
      <c r="AP189" s="132"/>
      <c r="AR189" s="132"/>
      <c r="AS189" s="132"/>
      <c r="AT189" s="132"/>
      <c r="AU189" s="132"/>
      <c r="AV189" s="132"/>
    </row>
    <row r="190" spans="18:48" ht="18.75" x14ac:dyDescent="0.25">
      <c r="R190" s="142"/>
      <c r="T190" s="142"/>
      <c r="Z190" s="142"/>
      <c r="AC190" s="142"/>
      <c r="AD190" s="142"/>
      <c r="AF190" s="142"/>
      <c r="AG190" s="142"/>
      <c r="AL190" s="113"/>
      <c r="AP190" s="132"/>
      <c r="AR190" s="132"/>
      <c r="AS190" s="132"/>
      <c r="AT190" s="132"/>
      <c r="AU190" s="132"/>
      <c r="AV190" s="132"/>
    </row>
    <row r="191" spans="18:48" ht="18.75" x14ac:dyDescent="0.25">
      <c r="R191" s="142"/>
      <c r="T191" s="142"/>
      <c r="Z191" s="142"/>
      <c r="AC191" s="142"/>
      <c r="AD191" s="142"/>
      <c r="AF191" s="142"/>
      <c r="AG191" s="142"/>
      <c r="AL191" s="113"/>
      <c r="AP191" s="132"/>
      <c r="AR191" s="132"/>
      <c r="AS191" s="132"/>
      <c r="AT191" s="132"/>
      <c r="AU191" s="132"/>
      <c r="AV191" s="132"/>
    </row>
    <row r="192" spans="18:48" ht="18.75" x14ac:dyDescent="0.25">
      <c r="R192" s="142"/>
      <c r="T192" s="142"/>
      <c r="Z192" s="142"/>
      <c r="AC192" s="142"/>
      <c r="AD192" s="142"/>
      <c r="AF192" s="142"/>
      <c r="AG192" s="142"/>
      <c r="AL192" s="113"/>
      <c r="AP192" s="132"/>
      <c r="AR192" s="132"/>
      <c r="AS192" s="132"/>
      <c r="AT192" s="132"/>
      <c r="AU192" s="132"/>
      <c r="AV192" s="132"/>
    </row>
    <row r="193" spans="18:48" ht="18.75" x14ac:dyDescent="0.25">
      <c r="R193" s="142"/>
      <c r="T193" s="142"/>
      <c r="Z193" s="142"/>
      <c r="AC193" s="142"/>
      <c r="AD193" s="142"/>
      <c r="AF193" s="142"/>
      <c r="AG193" s="142"/>
      <c r="AL193" s="113"/>
      <c r="AP193" s="132"/>
      <c r="AR193" s="132"/>
      <c r="AS193" s="132"/>
      <c r="AT193" s="132"/>
      <c r="AU193" s="132"/>
      <c r="AV193" s="132"/>
    </row>
    <row r="194" spans="18:48" ht="18.75" x14ac:dyDescent="0.25">
      <c r="R194" s="142"/>
      <c r="T194" s="142"/>
      <c r="Z194" s="142"/>
      <c r="AC194" s="142"/>
      <c r="AD194" s="142"/>
      <c r="AF194" s="142"/>
      <c r="AG194" s="142"/>
      <c r="AL194" s="113"/>
      <c r="AP194" s="132"/>
      <c r="AR194" s="132"/>
      <c r="AS194" s="132"/>
      <c r="AT194" s="132"/>
      <c r="AU194" s="132"/>
      <c r="AV194" s="132"/>
    </row>
    <row r="195" spans="18:48" ht="18.75" x14ac:dyDescent="0.25">
      <c r="R195" s="142"/>
      <c r="T195" s="142"/>
      <c r="Z195" s="142"/>
      <c r="AC195" s="142"/>
      <c r="AD195" s="142"/>
      <c r="AF195" s="142"/>
      <c r="AG195" s="142"/>
      <c r="AL195" s="113"/>
      <c r="AP195" s="132"/>
      <c r="AR195" s="132"/>
      <c r="AS195" s="132"/>
      <c r="AT195" s="132"/>
      <c r="AU195" s="132"/>
      <c r="AV195" s="132"/>
    </row>
    <row r="196" spans="18:48" ht="18.75" x14ac:dyDescent="0.25">
      <c r="R196" s="142"/>
      <c r="T196" s="142"/>
      <c r="Z196" s="142"/>
      <c r="AC196" s="142"/>
      <c r="AD196" s="142"/>
      <c r="AF196" s="142"/>
      <c r="AG196" s="142"/>
      <c r="AL196" s="113"/>
      <c r="AP196" s="132"/>
      <c r="AR196" s="132"/>
      <c r="AS196" s="132"/>
      <c r="AT196" s="132"/>
      <c r="AU196" s="132"/>
      <c r="AV196" s="132"/>
    </row>
    <row r="197" spans="18:48" ht="18.75" x14ac:dyDescent="0.25">
      <c r="R197" s="142"/>
      <c r="T197" s="142"/>
      <c r="Z197" s="142"/>
      <c r="AC197" s="142"/>
      <c r="AD197" s="142"/>
      <c r="AF197" s="142"/>
      <c r="AG197" s="142"/>
      <c r="AL197" s="113"/>
      <c r="AP197" s="132"/>
      <c r="AR197" s="132"/>
      <c r="AS197" s="132"/>
      <c r="AT197" s="132"/>
      <c r="AU197" s="132"/>
      <c r="AV197" s="132"/>
    </row>
    <row r="198" spans="18:48" ht="18.75" x14ac:dyDescent="0.25">
      <c r="R198" s="142"/>
      <c r="T198" s="142"/>
      <c r="Z198" s="142"/>
      <c r="AC198" s="142"/>
      <c r="AD198" s="142"/>
      <c r="AF198" s="142"/>
      <c r="AG198" s="142"/>
      <c r="AL198" s="113"/>
      <c r="AP198" s="132"/>
      <c r="AR198" s="132"/>
      <c r="AS198" s="132"/>
      <c r="AT198" s="132"/>
      <c r="AU198" s="132"/>
      <c r="AV198" s="132"/>
    </row>
    <row r="199" spans="18:48" ht="18.75" x14ac:dyDescent="0.25">
      <c r="R199" s="142"/>
      <c r="T199" s="142"/>
      <c r="Z199" s="142"/>
      <c r="AC199" s="142"/>
      <c r="AD199" s="142"/>
      <c r="AF199" s="142"/>
      <c r="AG199" s="142"/>
      <c r="AL199" s="113"/>
      <c r="AP199" s="132"/>
      <c r="AR199" s="132"/>
      <c r="AS199" s="132"/>
      <c r="AT199" s="132"/>
      <c r="AU199" s="132"/>
      <c r="AV199" s="132"/>
    </row>
    <row r="200" spans="18:48" ht="18.75" x14ac:dyDescent="0.25">
      <c r="R200" s="142"/>
      <c r="T200" s="142"/>
      <c r="Z200" s="142"/>
      <c r="AC200" s="142"/>
      <c r="AD200" s="142"/>
      <c r="AF200" s="142"/>
      <c r="AG200" s="142"/>
      <c r="AL200" s="113"/>
      <c r="AP200" s="132"/>
      <c r="AR200" s="132"/>
      <c r="AS200" s="132"/>
      <c r="AT200" s="132"/>
      <c r="AU200" s="132"/>
      <c r="AV200" s="132"/>
    </row>
    <row r="201" spans="18:48" ht="18.75" x14ac:dyDescent="0.25">
      <c r="R201" s="142"/>
      <c r="T201" s="142"/>
      <c r="Z201" s="142"/>
      <c r="AC201" s="142"/>
      <c r="AD201" s="142"/>
      <c r="AF201" s="142"/>
      <c r="AG201" s="142"/>
      <c r="AL201" s="113"/>
      <c r="AP201" s="132"/>
      <c r="AR201" s="132"/>
      <c r="AS201" s="132"/>
      <c r="AT201" s="132"/>
      <c r="AU201" s="132"/>
      <c r="AV201" s="132"/>
    </row>
    <row r="202" spans="18:48" ht="18.75" x14ac:dyDescent="0.25">
      <c r="R202" s="142"/>
      <c r="T202" s="142"/>
      <c r="Z202" s="142"/>
      <c r="AC202" s="142"/>
      <c r="AD202" s="142"/>
      <c r="AF202" s="142"/>
      <c r="AG202" s="142"/>
      <c r="AL202" s="113"/>
      <c r="AP202" s="132"/>
      <c r="AR202" s="132"/>
      <c r="AS202" s="132"/>
      <c r="AT202" s="132"/>
      <c r="AU202" s="132"/>
      <c r="AV202" s="132"/>
    </row>
    <row r="203" spans="18:48" ht="18.75" x14ac:dyDescent="0.25">
      <c r="R203" s="142"/>
      <c r="T203" s="142"/>
      <c r="Z203" s="142"/>
      <c r="AC203" s="142"/>
      <c r="AD203" s="142"/>
      <c r="AF203" s="142"/>
      <c r="AG203" s="142"/>
      <c r="AL203" s="113"/>
      <c r="AP203" s="132"/>
      <c r="AR203" s="132"/>
      <c r="AS203" s="132"/>
      <c r="AT203" s="132"/>
      <c r="AU203" s="132"/>
      <c r="AV203" s="132"/>
    </row>
    <row r="204" spans="18:48" ht="18.75" x14ac:dyDescent="0.25">
      <c r="R204" s="142"/>
      <c r="T204" s="142"/>
      <c r="Z204" s="142"/>
      <c r="AC204" s="142"/>
      <c r="AD204" s="142"/>
      <c r="AF204" s="142"/>
      <c r="AG204" s="142"/>
      <c r="AL204" s="113"/>
      <c r="AP204" s="132"/>
      <c r="AR204" s="132"/>
      <c r="AS204" s="132"/>
      <c r="AT204" s="132"/>
      <c r="AU204" s="132"/>
      <c r="AV204" s="132"/>
    </row>
    <row r="205" spans="18:48" ht="18.75" x14ac:dyDescent="0.25">
      <c r="R205" s="142"/>
      <c r="T205" s="142"/>
      <c r="Z205" s="142"/>
      <c r="AC205" s="142"/>
      <c r="AD205" s="142"/>
      <c r="AF205" s="142"/>
      <c r="AG205" s="142"/>
      <c r="AL205" s="113"/>
      <c r="AP205" s="132"/>
      <c r="AR205" s="132"/>
      <c r="AS205" s="132"/>
      <c r="AT205" s="132"/>
      <c r="AU205" s="132"/>
      <c r="AV205" s="132"/>
    </row>
    <row r="206" spans="18:48" ht="18.75" x14ac:dyDescent="0.25">
      <c r="R206" s="142"/>
      <c r="T206" s="142"/>
      <c r="Z206" s="142"/>
      <c r="AC206" s="142"/>
      <c r="AD206" s="142"/>
      <c r="AF206" s="142"/>
      <c r="AG206" s="142"/>
      <c r="AL206" s="113"/>
      <c r="AP206" s="132"/>
      <c r="AR206" s="132"/>
      <c r="AS206" s="132"/>
      <c r="AT206" s="132"/>
      <c r="AU206" s="132"/>
      <c r="AV206" s="132"/>
    </row>
    <row r="207" spans="18:48" ht="18.75" x14ac:dyDescent="0.25">
      <c r="R207" s="142"/>
      <c r="T207" s="142"/>
      <c r="Z207" s="142"/>
      <c r="AC207" s="142"/>
      <c r="AD207" s="142"/>
      <c r="AF207" s="142"/>
      <c r="AG207" s="142"/>
      <c r="AL207" s="113"/>
      <c r="AP207" s="132"/>
      <c r="AR207" s="132"/>
      <c r="AS207" s="132"/>
      <c r="AT207" s="132"/>
      <c r="AU207" s="132"/>
      <c r="AV207" s="132"/>
    </row>
    <row r="208" spans="18:48" ht="18.75" x14ac:dyDescent="0.25">
      <c r="R208" s="142"/>
      <c r="T208" s="142"/>
      <c r="Z208" s="142"/>
      <c r="AC208" s="142"/>
      <c r="AD208" s="142"/>
      <c r="AF208" s="142"/>
      <c r="AG208" s="142"/>
      <c r="AL208" s="113"/>
      <c r="AP208" s="132"/>
      <c r="AR208" s="132"/>
      <c r="AS208" s="132"/>
      <c r="AT208" s="132"/>
      <c r="AU208" s="132"/>
      <c r="AV208" s="132"/>
    </row>
    <row r="209" spans="18:48" ht="18.75" x14ac:dyDescent="0.25">
      <c r="R209" s="142"/>
      <c r="T209" s="142"/>
      <c r="Z209" s="142"/>
      <c r="AC209" s="142"/>
      <c r="AD209" s="142"/>
      <c r="AF209" s="142"/>
      <c r="AG209" s="142"/>
      <c r="AL209" s="113"/>
      <c r="AP209" s="132"/>
      <c r="AR209" s="132"/>
      <c r="AS209" s="132"/>
      <c r="AT209" s="132"/>
      <c r="AU209" s="132"/>
      <c r="AV209" s="132"/>
    </row>
    <row r="210" spans="18:48" ht="18.75" x14ac:dyDescent="0.25">
      <c r="R210" s="142"/>
      <c r="T210" s="142"/>
      <c r="Z210" s="142"/>
      <c r="AC210" s="142"/>
      <c r="AD210" s="142"/>
      <c r="AF210" s="142"/>
      <c r="AG210" s="142"/>
      <c r="AL210" s="113"/>
      <c r="AP210" s="132"/>
      <c r="AR210" s="132"/>
      <c r="AS210" s="132"/>
      <c r="AT210" s="132"/>
      <c r="AU210" s="132"/>
      <c r="AV210" s="132"/>
    </row>
    <row r="211" spans="18:48" ht="18.75" x14ac:dyDescent="0.25">
      <c r="R211" s="142"/>
      <c r="T211" s="142"/>
      <c r="Z211" s="142"/>
      <c r="AC211" s="142"/>
      <c r="AD211" s="142"/>
      <c r="AF211" s="142"/>
      <c r="AG211" s="142"/>
      <c r="AL211" s="113"/>
      <c r="AP211" s="132"/>
      <c r="AR211" s="132"/>
      <c r="AS211" s="132"/>
      <c r="AT211" s="132"/>
      <c r="AU211" s="132"/>
      <c r="AV211" s="132"/>
    </row>
    <row r="212" spans="18:48" ht="18.75" x14ac:dyDescent="0.25">
      <c r="R212" s="142"/>
      <c r="T212" s="142"/>
      <c r="Z212" s="142"/>
      <c r="AC212" s="142"/>
      <c r="AD212" s="142"/>
      <c r="AF212" s="142"/>
      <c r="AG212" s="142"/>
      <c r="AL212" s="113"/>
      <c r="AP212" s="132"/>
      <c r="AR212" s="132"/>
      <c r="AS212" s="132"/>
      <c r="AT212" s="132"/>
      <c r="AU212" s="132"/>
      <c r="AV212" s="132"/>
    </row>
    <row r="213" spans="18:48" ht="18.75" x14ac:dyDescent="0.25">
      <c r="R213" s="142"/>
      <c r="T213" s="142"/>
      <c r="Z213" s="142"/>
      <c r="AC213" s="142"/>
      <c r="AD213" s="142"/>
      <c r="AF213" s="142"/>
      <c r="AG213" s="142"/>
      <c r="AL213" s="113"/>
      <c r="AP213" s="132"/>
      <c r="AR213" s="132"/>
      <c r="AS213" s="132"/>
      <c r="AT213" s="132"/>
      <c r="AU213" s="132"/>
      <c r="AV213" s="132"/>
    </row>
    <row r="214" spans="18:48" ht="18.75" x14ac:dyDescent="0.25">
      <c r="R214" s="142"/>
      <c r="T214" s="142"/>
      <c r="Z214" s="142"/>
      <c r="AC214" s="142"/>
      <c r="AD214" s="142"/>
      <c r="AF214" s="142"/>
      <c r="AG214" s="142"/>
      <c r="AL214" s="113"/>
      <c r="AP214" s="132"/>
      <c r="AR214" s="132"/>
      <c r="AS214" s="132"/>
      <c r="AT214" s="132"/>
      <c r="AU214" s="132"/>
      <c r="AV214" s="132"/>
    </row>
    <row r="215" spans="18:48" ht="18.75" x14ac:dyDescent="0.25">
      <c r="R215" s="142"/>
      <c r="T215" s="142"/>
      <c r="Z215" s="142"/>
      <c r="AC215" s="142"/>
      <c r="AD215" s="142"/>
      <c r="AF215" s="142"/>
      <c r="AG215" s="142"/>
      <c r="AL215" s="113"/>
      <c r="AP215" s="132"/>
      <c r="AR215" s="132"/>
      <c r="AS215" s="132"/>
      <c r="AT215" s="132"/>
      <c r="AU215" s="132"/>
      <c r="AV215" s="132"/>
    </row>
    <row r="216" spans="18:48" ht="18.75" x14ac:dyDescent="0.25">
      <c r="R216" s="142"/>
      <c r="T216" s="142"/>
      <c r="Z216" s="142"/>
      <c r="AC216" s="142"/>
      <c r="AD216" s="142"/>
      <c r="AF216" s="142"/>
      <c r="AG216" s="142"/>
      <c r="AL216" s="113"/>
      <c r="AP216" s="132"/>
      <c r="AR216" s="132"/>
      <c r="AS216" s="132"/>
      <c r="AT216" s="132"/>
      <c r="AU216" s="132"/>
      <c r="AV216" s="132"/>
    </row>
    <row r="217" spans="18:48" ht="18.75" x14ac:dyDescent="0.25">
      <c r="R217" s="142"/>
      <c r="T217" s="142"/>
      <c r="Z217" s="142"/>
      <c r="AC217" s="142"/>
      <c r="AD217" s="142"/>
      <c r="AF217" s="142"/>
      <c r="AG217" s="142"/>
      <c r="AL217" s="113"/>
      <c r="AP217" s="132"/>
      <c r="AR217" s="132"/>
      <c r="AS217" s="132"/>
      <c r="AT217" s="132"/>
      <c r="AU217" s="132"/>
      <c r="AV217" s="132"/>
    </row>
    <row r="218" spans="18:48" ht="18.75" x14ac:dyDescent="0.25">
      <c r="R218" s="142"/>
      <c r="T218" s="142"/>
      <c r="Z218" s="142"/>
      <c r="AC218" s="142"/>
      <c r="AD218" s="142"/>
      <c r="AF218" s="142"/>
      <c r="AG218" s="142"/>
      <c r="AL218" s="113"/>
      <c r="AP218" s="132"/>
      <c r="AR218" s="132"/>
      <c r="AS218" s="132"/>
      <c r="AT218" s="132"/>
      <c r="AU218" s="132"/>
      <c r="AV218" s="132"/>
    </row>
    <row r="219" spans="18:48" ht="18.75" x14ac:dyDescent="0.25">
      <c r="R219" s="142"/>
      <c r="T219" s="142"/>
      <c r="Z219" s="142"/>
      <c r="AC219" s="142"/>
      <c r="AD219" s="142"/>
      <c r="AF219" s="142"/>
      <c r="AG219" s="142"/>
      <c r="AL219" s="113"/>
      <c r="AP219" s="132"/>
      <c r="AR219" s="132"/>
      <c r="AS219" s="132"/>
      <c r="AT219" s="132"/>
      <c r="AU219" s="132"/>
      <c r="AV219" s="132"/>
    </row>
    <row r="220" spans="18:48" ht="18.75" x14ac:dyDescent="0.25">
      <c r="R220" s="142"/>
      <c r="T220" s="142"/>
      <c r="Z220" s="142"/>
      <c r="AC220" s="142"/>
      <c r="AD220" s="142"/>
      <c r="AF220" s="142"/>
      <c r="AG220" s="142"/>
      <c r="AL220" s="113"/>
      <c r="AP220" s="132"/>
      <c r="AR220" s="132"/>
      <c r="AS220" s="132"/>
      <c r="AT220" s="132"/>
      <c r="AU220" s="132"/>
      <c r="AV220" s="132"/>
    </row>
    <row r="221" spans="18:48" ht="18.75" x14ac:dyDescent="0.25">
      <c r="AL221" s="113"/>
      <c r="AP221" s="132"/>
      <c r="AR221" s="132"/>
      <c r="AS221" s="132"/>
      <c r="AT221" s="132"/>
      <c r="AU221" s="132"/>
      <c r="AV221" s="132"/>
    </row>
    <row r="222" spans="18:48" ht="18.75" x14ac:dyDescent="0.25">
      <c r="AL222" s="113"/>
      <c r="AP222" s="132"/>
      <c r="AR222" s="132"/>
      <c r="AS222" s="132"/>
      <c r="AT222" s="132"/>
      <c r="AU222" s="132"/>
      <c r="AV222" s="132"/>
    </row>
    <row r="223" spans="18:48" ht="18.75" x14ac:dyDescent="0.25">
      <c r="AL223" s="113"/>
      <c r="AP223" s="132"/>
      <c r="AR223" s="132"/>
      <c r="AS223" s="132"/>
      <c r="AT223" s="132"/>
      <c r="AU223" s="132"/>
      <c r="AV223" s="132"/>
    </row>
    <row r="224" spans="18:48" ht="18.75" x14ac:dyDescent="0.25">
      <c r="AL224" s="113"/>
      <c r="AP224" s="132"/>
      <c r="AR224" s="132"/>
      <c r="AS224" s="132"/>
      <c r="AT224" s="132"/>
      <c r="AU224" s="132"/>
      <c r="AV224" s="132"/>
    </row>
    <row r="225" spans="38:48" ht="18.75" x14ac:dyDescent="0.25">
      <c r="AL225" s="113"/>
      <c r="AP225" s="132"/>
      <c r="AR225" s="132"/>
      <c r="AS225" s="132"/>
      <c r="AT225" s="132"/>
      <c r="AU225" s="132"/>
      <c r="AV225" s="132"/>
    </row>
    <row r="226" spans="38:48" ht="18.75" x14ac:dyDescent="0.25">
      <c r="AL226" s="113"/>
      <c r="AP226" s="132"/>
      <c r="AR226" s="132"/>
      <c r="AS226" s="132"/>
      <c r="AT226" s="132"/>
      <c r="AU226" s="132"/>
      <c r="AV226" s="132"/>
    </row>
    <row r="227" spans="38:48" ht="18.75" x14ac:dyDescent="0.25">
      <c r="AL227" s="113"/>
      <c r="AP227" s="132"/>
      <c r="AR227" s="132"/>
      <c r="AS227" s="132"/>
      <c r="AT227" s="132"/>
      <c r="AU227" s="132"/>
      <c r="AV227" s="132"/>
    </row>
    <row r="228" spans="38:48" ht="18.75" x14ac:dyDescent="0.25">
      <c r="AL228" s="113"/>
      <c r="AP228" s="132"/>
      <c r="AR228" s="132"/>
      <c r="AS228" s="132"/>
      <c r="AT228" s="132"/>
      <c r="AU228" s="132"/>
      <c r="AV228" s="132"/>
    </row>
    <row r="229" spans="38:48" ht="18.75" x14ac:dyDescent="0.25">
      <c r="AL229" s="113"/>
      <c r="AP229" s="132"/>
      <c r="AR229" s="132"/>
      <c r="AS229" s="132"/>
      <c r="AT229" s="132"/>
      <c r="AU229" s="132"/>
      <c r="AV229" s="132"/>
    </row>
    <row r="230" spans="38:48" ht="18.75" x14ac:dyDescent="0.25">
      <c r="AL230" s="113"/>
      <c r="AP230" s="132"/>
      <c r="AR230" s="132"/>
      <c r="AS230" s="132"/>
      <c r="AT230" s="132"/>
      <c r="AU230" s="132"/>
      <c r="AV230" s="132"/>
    </row>
    <row r="231" spans="38:48" ht="18.75" x14ac:dyDescent="0.25">
      <c r="AL231" s="113"/>
      <c r="AP231" s="132"/>
      <c r="AR231" s="132"/>
      <c r="AS231" s="132"/>
      <c r="AT231" s="132"/>
      <c r="AU231" s="132"/>
      <c r="AV231" s="132"/>
    </row>
    <row r="232" spans="38:48" ht="18.75" x14ac:dyDescent="0.25">
      <c r="AL232" s="113"/>
      <c r="AP232" s="132"/>
      <c r="AR232" s="132"/>
      <c r="AS232" s="132"/>
      <c r="AT232" s="132"/>
      <c r="AU232" s="132"/>
      <c r="AV232" s="132"/>
    </row>
    <row r="233" spans="38:48" ht="18.75" x14ac:dyDescent="0.25">
      <c r="AL233" s="113"/>
      <c r="AP233" s="132"/>
      <c r="AR233" s="132"/>
      <c r="AS233" s="132"/>
      <c r="AT233" s="132"/>
      <c r="AU233" s="132"/>
      <c r="AV233" s="132"/>
    </row>
    <row r="234" spans="38:48" ht="18.75" x14ac:dyDescent="0.25">
      <c r="AL234" s="113"/>
      <c r="AP234" s="132"/>
      <c r="AR234" s="132"/>
      <c r="AS234" s="132"/>
      <c r="AT234" s="132"/>
      <c r="AU234" s="132"/>
      <c r="AV234" s="132"/>
    </row>
    <row r="235" spans="38:48" ht="18.75" x14ac:dyDescent="0.25">
      <c r="AL235" s="113"/>
      <c r="AP235" s="132"/>
      <c r="AR235" s="132"/>
      <c r="AS235" s="132"/>
      <c r="AT235" s="132"/>
      <c r="AU235" s="132"/>
      <c r="AV235" s="132"/>
    </row>
    <row r="236" spans="38:48" ht="18.75" x14ac:dyDescent="0.25">
      <c r="AL236" s="113"/>
      <c r="AP236" s="132"/>
      <c r="AR236" s="132"/>
      <c r="AS236" s="132"/>
      <c r="AT236" s="132"/>
      <c r="AU236" s="132"/>
      <c r="AV236" s="132"/>
    </row>
    <row r="237" spans="38:48" ht="18.75" x14ac:dyDescent="0.25">
      <c r="AL237" s="113"/>
      <c r="AP237" s="132"/>
      <c r="AR237" s="132"/>
      <c r="AS237" s="132"/>
      <c r="AT237" s="132"/>
      <c r="AU237" s="132"/>
      <c r="AV237" s="132"/>
    </row>
    <row r="238" spans="38:48" ht="18.75" x14ac:dyDescent="0.25">
      <c r="AL238" s="113"/>
      <c r="AP238" s="132"/>
      <c r="AR238" s="132"/>
      <c r="AS238" s="132"/>
      <c r="AT238" s="132"/>
      <c r="AU238" s="132"/>
      <c r="AV238" s="132"/>
    </row>
    <row r="239" spans="38:48" ht="18.75" x14ac:dyDescent="0.25">
      <c r="AL239" s="113"/>
      <c r="AP239" s="132"/>
      <c r="AR239" s="132"/>
      <c r="AS239" s="132"/>
      <c r="AT239" s="132"/>
      <c r="AU239" s="132"/>
      <c r="AV239" s="132"/>
    </row>
    <row r="240" spans="38:48" ht="18.75" x14ac:dyDescent="0.25">
      <c r="AL240" s="113"/>
      <c r="AP240" s="132"/>
      <c r="AR240" s="132"/>
      <c r="AS240" s="132"/>
      <c r="AT240" s="132"/>
      <c r="AU240" s="132"/>
      <c r="AV240" s="132"/>
    </row>
    <row r="241" spans="38:48" ht="18.75" x14ac:dyDescent="0.25">
      <c r="AL241" s="113"/>
      <c r="AP241" s="132"/>
      <c r="AR241" s="132"/>
      <c r="AS241" s="132"/>
      <c r="AT241" s="132"/>
      <c r="AU241" s="132"/>
      <c r="AV241" s="132"/>
    </row>
    <row r="242" spans="38:48" ht="18.75" x14ac:dyDescent="0.25">
      <c r="AL242" s="113"/>
      <c r="AP242" s="132"/>
      <c r="AR242" s="132"/>
      <c r="AS242" s="132"/>
      <c r="AT242" s="132"/>
      <c r="AU242" s="132"/>
      <c r="AV242" s="132"/>
    </row>
    <row r="243" spans="38:48" ht="18.75" x14ac:dyDescent="0.25">
      <c r="AL243" s="113"/>
      <c r="AP243" s="132"/>
      <c r="AR243" s="132"/>
      <c r="AS243" s="132"/>
      <c r="AT243" s="132"/>
      <c r="AU243" s="132"/>
      <c r="AV243" s="132"/>
    </row>
    <row r="244" spans="38:48" ht="18.75" x14ac:dyDescent="0.25">
      <c r="AL244" s="113"/>
      <c r="AP244" s="132"/>
      <c r="AR244" s="132"/>
      <c r="AS244" s="132"/>
      <c r="AT244" s="132"/>
      <c r="AU244" s="132"/>
      <c r="AV244" s="132"/>
    </row>
    <row r="245" spans="38:48" ht="18.75" x14ac:dyDescent="0.25">
      <c r="AL245" s="113"/>
      <c r="AP245" s="132"/>
      <c r="AR245" s="132"/>
      <c r="AS245" s="132"/>
      <c r="AT245" s="132"/>
      <c r="AU245" s="132"/>
      <c r="AV245" s="132"/>
    </row>
    <row r="246" spans="38:48" ht="18.75" x14ac:dyDescent="0.25">
      <c r="AL246" s="113"/>
      <c r="AP246" s="132"/>
      <c r="AR246" s="132"/>
      <c r="AS246" s="132"/>
      <c r="AT246" s="132"/>
      <c r="AU246" s="132"/>
      <c r="AV246" s="132"/>
    </row>
    <row r="247" spans="38:48" ht="18.75" x14ac:dyDescent="0.25">
      <c r="AL247" s="113"/>
      <c r="AP247" s="132"/>
      <c r="AR247" s="132"/>
      <c r="AS247" s="132"/>
      <c r="AT247" s="132"/>
      <c r="AU247" s="132"/>
      <c r="AV247" s="132"/>
    </row>
    <row r="248" spans="38:48" ht="18.75" x14ac:dyDescent="0.25">
      <c r="AL248" s="113"/>
      <c r="AP248" s="132"/>
      <c r="AR248" s="132"/>
      <c r="AS248" s="132"/>
      <c r="AT248" s="132"/>
      <c r="AU248" s="132"/>
      <c r="AV248" s="132"/>
    </row>
    <row r="249" spans="38:48" ht="18.75" x14ac:dyDescent="0.25">
      <c r="AL249" s="113"/>
      <c r="AP249" s="132"/>
      <c r="AR249" s="132"/>
      <c r="AS249" s="132"/>
      <c r="AT249" s="132"/>
      <c r="AU249" s="132"/>
      <c r="AV249" s="132"/>
    </row>
    <row r="250" spans="38:48" ht="18.75" x14ac:dyDescent="0.25">
      <c r="AL250" s="113"/>
      <c r="AP250" s="132"/>
      <c r="AR250" s="132"/>
      <c r="AS250" s="132"/>
      <c r="AT250" s="132"/>
      <c r="AU250" s="132"/>
      <c r="AV250" s="132"/>
    </row>
    <row r="251" spans="38:48" ht="18.75" x14ac:dyDescent="0.25">
      <c r="AL251" s="113"/>
      <c r="AP251" s="132"/>
      <c r="AR251" s="132"/>
      <c r="AS251" s="132"/>
      <c r="AT251" s="132"/>
      <c r="AU251" s="132"/>
      <c r="AV251" s="132"/>
    </row>
    <row r="252" spans="38:48" ht="18.75" x14ac:dyDescent="0.25">
      <c r="AL252" s="113"/>
      <c r="AP252" s="132"/>
      <c r="AR252" s="132"/>
      <c r="AS252" s="132"/>
      <c r="AT252" s="132"/>
      <c r="AU252" s="132"/>
      <c r="AV252" s="132"/>
    </row>
    <row r="253" spans="38:48" ht="18.75" x14ac:dyDescent="0.25">
      <c r="AL253" s="113"/>
      <c r="AP253" s="132"/>
      <c r="AR253" s="132"/>
      <c r="AS253" s="132"/>
      <c r="AT253" s="132"/>
      <c r="AU253" s="132"/>
      <c r="AV253" s="132"/>
    </row>
    <row r="254" spans="38:48" ht="18.75" x14ac:dyDescent="0.25">
      <c r="AL254" s="113"/>
      <c r="AP254" s="132"/>
      <c r="AR254" s="132"/>
      <c r="AS254" s="132"/>
      <c r="AT254" s="132"/>
      <c r="AU254" s="132"/>
      <c r="AV254" s="132"/>
    </row>
    <row r="255" spans="38:48" ht="18.75" x14ac:dyDescent="0.25">
      <c r="AL255" s="113"/>
      <c r="AP255" s="132"/>
      <c r="AR255" s="132"/>
      <c r="AS255" s="132"/>
      <c r="AT255" s="132"/>
      <c r="AU255" s="132"/>
      <c r="AV255" s="132"/>
    </row>
    <row r="256" spans="38:48" ht="18.75" x14ac:dyDescent="0.25">
      <c r="AL256" s="113"/>
      <c r="AP256" s="132"/>
      <c r="AR256" s="132"/>
      <c r="AS256" s="132"/>
      <c r="AT256" s="132"/>
      <c r="AU256" s="132"/>
      <c r="AV256" s="132"/>
    </row>
    <row r="257" spans="38:48" ht="18.75" x14ac:dyDescent="0.25">
      <c r="AL257" s="113"/>
      <c r="AP257" s="132"/>
      <c r="AR257" s="132"/>
      <c r="AS257" s="132"/>
      <c r="AT257" s="132"/>
      <c r="AU257" s="132"/>
      <c r="AV257" s="132"/>
    </row>
    <row r="258" spans="38:48" ht="18.75" x14ac:dyDescent="0.25">
      <c r="AL258" s="113"/>
      <c r="AP258" s="132"/>
      <c r="AR258" s="132"/>
      <c r="AS258" s="132"/>
      <c r="AT258" s="132"/>
      <c r="AU258" s="132"/>
      <c r="AV258" s="132"/>
    </row>
    <row r="259" spans="38:48" ht="18.75" x14ac:dyDescent="0.25">
      <c r="AL259" s="113"/>
      <c r="AP259" s="132"/>
      <c r="AR259" s="132"/>
      <c r="AS259" s="132"/>
      <c r="AT259" s="132"/>
      <c r="AU259" s="132"/>
      <c r="AV259" s="132"/>
    </row>
    <row r="260" spans="38:48" ht="18.75" x14ac:dyDescent="0.25">
      <c r="AL260" s="113"/>
      <c r="AP260" s="132"/>
      <c r="AR260" s="132"/>
      <c r="AS260" s="132"/>
      <c r="AT260" s="132"/>
      <c r="AU260" s="132"/>
      <c r="AV260" s="132"/>
    </row>
    <row r="261" spans="38:48" ht="18.75" x14ac:dyDescent="0.25">
      <c r="AL261" s="113"/>
      <c r="AP261" s="132"/>
      <c r="AR261" s="132"/>
      <c r="AS261" s="132"/>
      <c r="AT261" s="132"/>
      <c r="AU261" s="132"/>
      <c r="AV261" s="132"/>
    </row>
    <row r="262" spans="38:48" ht="18.75" x14ac:dyDescent="0.25">
      <c r="AL262" s="113"/>
      <c r="AP262" s="132"/>
      <c r="AR262" s="132"/>
      <c r="AS262" s="132"/>
      <c r="AT262" s="132"/>
      <c r="AU262" s="132"/>
      <c r="AV262" s="132"/>
    </row>
    <row r="263" spans="38:48" ht="18.75" x14ac:dyDescent="0.25">
      <c r="AL263" s="113"/>
      <c r="AP263" s="132"/>
      <c r="AR263" s="132"/>
      <c r="AS263" s="132"/>
      <c r="AT263" s="132"/>
      <c r="AU263" s="132"/>
      <c r="AV263" s="132"/>
    </row>
    <row r="264" spans="38:48" ht="18.75" x14ac:dyDescent="0.25">
      <c r="AL264" s="113"/>
      <c r="AP264" s="132"/>
      <c r="AR264" s="132"/>
      <c r="AS264" s="132"/>
      <c r="AT264" s="132"/>
      <c r="AU264" s="132"/>
      <c r="AV264" s="132"/>
    </row>
    <row r="265" spans="38:48" ht="18.75" x14ac:dyDescent="0.25">
      <c r="AL265" s="113"/>
      <c r="AP265" s="132"/>
      <c r="AR265" s="132"/>
      <c r="AS265" s="132"/>
      <c r="AT265" s="132"/>
      <c r="AU265" s="132"/>
      <c r="AV265" s="132"/>
    </row>
    <row r="266" spans="38:48" ht="18.75" x14ac:dyDescent="0.25">
      <c r="AL266" s="113"/>
      <c r="AP266" s="132"/>
      <c r="AR266" s="132"/>
      <c r="AS266" s="132"/>
      <c r="AT266" s="132"/>
      <c r="AU266" s="132"/>
      <c r="AV266" s="132"/>
    </row>
    <row r="267" spans="38:48" ht="18.75" x14ac:dyDescent="0.25">
      <c r="AL267" s="113"/>
      <c r="AP267" s="132"/>
      <c r="AR267" s="132"/>
      <c r="AS267" s="132"/>
      <c r="AT267" s="132"/>
      <c r="AU267" s="132"/>
      <c r="AV267" s="132"/>
    </row>
    <row r="268" spans="38:48" ht="18.75" x14ac:dyDescent="0.25">
      <c r="AL268" s="113"/>
      <c r="AP268" s="132"/>
      <c r="AR268" s="132"/>
      <c r="AS268" s="132"/>
      <c r="AT268" s="132"/>
      <c r="AU268" s="132"/>
      <c r="AV268" s="132"/>
    </row>
    <row r="269" spans="38:48" ht="18.75" x14ac:dyDescent="0.25">
      <c r="AL269" s="113"/>
      <c r="AP269" s="132"/>
      <c r="AR269" s="132"/>
      <c r="AS269" s="132"/>
      <c r="AT269" s="132"/>
      <c r="AU269" s="132"/>
      <c r="AV269" s="132"/>
    </row>
    <row r="270" spans="38:48" ht="18.75" x14ac:dyDescent="0.25">
      <c r="AL270" s="113"/>
      <c r="AP270" s="132"/>
      <c r="AR270" s="132"/>
      <c r="AS270" s="132"/>
      <c r="AT270" s="132"/>
      <c r="AU270" s="132"/>
      <c r="AV270" s="132"/>
    </row>
    <row r="271" spans="38:48" ht="18.75" x14ac:dyDescent="0.25">
      <c r="AL271" s="113"/>
      <c r="AP271" s="132"/>
      <c r="AR271" s="132"/>
      <c r="AS271" s="132"/>
      <c r="AT271" s="132"/>
      <c r="AU271" s="132"/>
      <c r="AV271" s="132"/>
    </row>
    <row r="272" spans="38:48" ht="18.75" x14ac:dyDescent="0.25">
      <c r="AL272" s="113"/>
      <c r="AP272" s="132"/>
      <c r="AR272" s="132"/>
      <c r="AS272" s="132"/>
      <c r="AT272" s="132"/>
      <c r="AU272" s="132"/>
      <c r="AV272" s="132"/>
    </row>
    <row r="273" spans="38:48" ht="18.75" x14ac:dyDescent="0.25">
      <c r="AL273" s="113"/>
      <c r="AP273" s="132"/>
      <c r="AR273" s="132"/>
      <c r="AS273" s="132"/>
      <c r="AT273" s="132"/>
      <c r="AU273" s="132"/>
      <c r="AV273" s="132"/>
    </row>
    <row r="274" spans="38:48" ht="18.75" x14ac:dyDescent="0.25">
      <c r="AL274" s="113"/>
      <c r="AP274" s="132"/>
      <c r="AR274" s="132"/>
      <c r="AS274" s="132"/>
      <c r="AT274" s="132"/>
      <c r="AU274" s="132"/>
      <c r="AV274" s="132"/>
    </row>
    <row r="275" spans="38:48" ht="18.75" x14ac:dyDescent="0.25">
      <c r="AL275" s="113"/>
      <c r="AP275" s="132"/>
      <c r="AR275" s="132"/>
      <c r="AS275" s="132"/>
      <c r="AT275" s="132"/>
      <c r="AU275" s="132"/>
      <c r="AV275" s="132"/>
    </row>
    <row r="276" spans="38:48" ht="18.75" x14ac:dyDescent="0.25">
      <c r="AL276" s="113"/>
      <c r="AP276" s="132"/>
      <c r="AR276" s="132"/>
      <c r="AS276" s="132"/>
      <c r="AT276" s="132"/>
      <c r="AU276" s="132"/>
      <c r="AV276" s="132"/>
    </row>
    <row r="277" spans="38:48" ht="18.75" x14ac:dyDescent="0.25">
      <c r="AL277" s="113"/>
      <c r="AP277" s="132"/>
      <c r="AR277" s="132"/>
      <c r="AS277" s="132"/>
      <c r="AT277" s="132"/>
      <c r="AU277" s="132"/>
      <c r="AV277" s="132"/>
    </row>
    <row r="278" spans="38:48" ht="18.75" x14ac:dyDescent="0.25">
      <c r="AL278" s="113"/>
      <c r="AP278" s="132"/>
      <c r="AR278" s="132"/>
      <c r="AS278" s="132"/>
      <c r="AT278" s="132"/>
      <c r="AU278" s="132"/>
      <c r="AV278" s="132"/>
    </row>
    <row r="279" spans="38:48" ht="18.75" x14ac:dyDescent="0.25">
      <c r="AL279" s="113"/>
      <c r="AP279" s="132"/>
      <c r="AR279" s="132"/>
      <c r="AS279" s="132"/>
      <c r="AT279" s="132"/>
      <c r="AU279" s="132"/>
      <c r="AV279" s="132"/>
    </row>
    <row r="280" spans="38:48" ht="18.75" x14ac:dyDescent="0.25">
      <c r="AL280" s="113"/>
      <c r="AP280" s="132"/>
      <c r="AR280" s="132"/>
      <c r="AS280" s="132"/>
      <c r="AT280" s="132"/>
      <c r="AU280" s="132"/>
      <c r="AV280" s="132"/>
    </row>
    <row r="281" spans="38:48" ht="18.75" x14ac:dyDescent="0.25">
      <c r="AL281" s="113"/>
      <c r="AP281" s="132"/>
      <c r="AR281" s="132"/>
      <c r="AS281" s="132"/>
      <c r="AT281" s="132"/>
      <c r="AU281" s="132"/>
      <c r="AV281" s="132"/>
    </row>
    <row r="282" spans="38:48" ht="18.75" x14ac:dyDescent="0.25">
      <c r="AL282" s="113"/>
      <c r="AP282" s="132"/>
      <c r="AR282" s="132"/>
      <c r="AS282" s="132"/>
      <c r="AT282" s="132"/>
      <c r="AU282" s="132"/>
      <c r="AV282" s="132"/>
    </row>
    <row r="283" spans="38:48" ht="18.75" x14ac:dyDescent="0.25">
      <c r="AL283" s="113"/>
      <c r="AP283" s="132"/>
      <c r="AR283" s="132"/>
      <c r="AS283" s="132"/>
      <c r="AT283" s="132"/>
      <c r="AU283" s="132"/>
      <c r="AV283" s="132"/>
    </row>
    <row r="284" spans="38:48" ht="18.75" x14ac:dyDescent="0.25">
      <c r="AL284" s="113"/>
      <c r="AP284" s="132"/>
      <c r="AR284" s="132"/>
      <c r="AS284" s="132"/>
      <c r="AT284" s="132"/>
      <c r="AU284" s="132"/>
      <c r="AV284" s="132"/>
    </row>
    <row r="285" spans="38:48" ht="18.75" x14ac:dyDescent="0.25">
      <c r="AL285" s="113"/>
      <c r="AP285" s="132"/>
      <c r="AR285" s="132"/>
      <c r="AS285" s="132"/>
      <c r="AT285" s="132"/>
      <c r="AU285" s="132"/>
      <c r="AV285" s="132"/>
    </row>
    <row r="286" spans="38:48" ht="18.75" x14ac:dyDescent="0.25">
      <c r="AL286" s="113"/>
      <c r="AP286" s="132"/>
      <c r="AR286" s="132"/>
      <c r="AS286" s="132"/>
      <c r="AT286" s="132"/>
      <c r="AU286" s="132"/>
      <c r="AV286" s="132"/>
    </row>
    <row r="287" spans="38:48" ht="18.75" x14ac:dyDescent="0.25">
      <c r="AL287" s="113"/>
      <c r="AP287" s="132"/>
      <c r="AR287" s="132"/>
      <c r="AS287" s="132"/>
      <c r="AT287" s="132"/>
      <c r="AU287" s="132"/>
      <c r="AV287" s="132"/>
    </row>
    <row r="288" spans="38:48" ht="18.75" x14ac:dyDescent="0.25">
      <c r="AL288" s="113"/>
      <c r="AP288" s="132"/>
      <c r="AR288" s="132"/>
      <c r="AS288" s="132"/>
      <c r="AT288" s="132"/>
      <c r="AU288" s="132"/>
      <c r="AV288" s="132"/>
    </row>
    <row r="289" spans="38:48" ht="18.75" x14ac:dyDescent="0.25">
      <c r="AL289" s="113"/>
      <c r="AP289" s="132"/>
      <c r="AR289" s="132"/>
      <c r="AS289" s="132"/>
      <c r="AT289" s="132"/>
      <c r="AU289" s="132"/>
      <c r="AV289" s="132"/>
    </row>
    <row r="290" spans="38:48" ht="18.75" x14ac:dyDescent="0.25">
      <c r="AL290" s="113"/>
      <c r="AP290" s="132"/>
      <c r="AR290" s="132"/>
      <c r="AS290" s="132"/>
      <c r="AT290" s="132"/>
      <c r="AU290" s="132"/>
      <c r="AV290" s="132"/>
    </row>
    <row r="291" spans="38:48" ht="18.75" x14ac:dyDescent="0.25">
      <c r="AL291" s="113"/>
      <c r="AP291" s="132"/>
      <c r="AR291" s="132"/>
      <c r="AS291" s="132"/>
      <c r="AT291" s="132"/>
      <c r="AU291" s="132"/>
      <c r="AV291" s="132"/>
    </row>
    <row r="292" spans="38:48" ht="18.75" x14ac:dyDescent="0.25">
      <c r="AL292" s="113"/>
      <c r="AP292" s="132"/>
      <c r="AR292" s="132"/>
      <c r="AS292" s="132"/>
      <c r="AT292" s="132"/>
      <c r="AU292" s="132"/>
      <c r="AV292" s="132"/>
    </row>
    <row r="293" spans="38:48" ht="18.75" x14ac:dyDescent="0.25">
      <c r="AL293" s="113"/>
      <c r="AP293" s="132"/>
      <c r="AR293" s="132"/>
      <c r="AS293" s="132"/>
      <c r="AT293" s="132"/>
      <c r="AU293" s="132"/>
      <c r="AV293" s="132"/>
    </row>
    <row r="294" spans="38:48" ht="18.75" x14ac:dyDescent="0.25">
      <c r="AL294" s="113"/>
      <c r="AP294" s="132"/>
      <c r="AR294" s="132"/>
      <c r="AS294" s="132"/>
      <c r="AT294" s="132"/>
      <c r="AU294" s="132"/>
      <c r="AV294" s="132"/>
    </row>
    <row r="295" spans="38:48" ht="18.75" x14ac:dyDescent="0.25">
      <c r="AL295" s="113"/>
      <c r="AP295" s="132"/>
      <c r="AR295" s="132"/>
      <c r="AS295" s="132"/>
      <c r="AT295" s="132"/>
      <c r="AU295" s="132"/>
      <c r="AV295" s="132"/>
    </row>
    <row r="296" spans="38:48" ht="18.75" x14ac:dyDescent="0.25">
      <c r="AL296" s="113"/>
      <c r="AP296" s="132"/>
      <c r="AR296" s="132"/>
      <c r="AS296" s="132"/>
      <c r="AT296" s="132"/>
      <c r="AU296" s="132"/>
      <c r="AV296" s="132"/>
    </row>
    <row r="297" spans="38:48" ht="18.75" x14ac:dyDescent="0.25">
      <c r="AL297" s="113"/>
      <c r="AP297" s="132"/>
      <c r="AR297" s="132"/>
      <c r="AS297" s="132"/>
      <c r="AT297" s="132"/>
      <c r="AU297" s="132"/>
      <c r="AV297" s="132"/>
    </row>
    <row r="298" spans="38:48" ht="18.75" x14ac:dyDescent="0.25">
      <c r="AL298" s="113"/>
      <c r="AP298" s="132"/>
      <c r="AR298" s="132"/>
      <c r="AS298" s="132"/>
      <c r="AT298" s="132"/>
      <c r="AU298" s="132"/>
      <c r="AV298" s="132"/>
    </row>
    <row r="299" spans="38:48" ht="18.75" x14ac:dyDescent="0.25">
      <c r="AL299" s="113"/>
      <c r="AP299" s="132"/>
      <c r="AR299" s="132"/>
      <c r="AS299" s="132"/>
      <c r="AT299" s="132"/>
      <c r="AU299" s="132"/>
      <c r="AV299" s="132"/>
    </row>
    <row r="300" spans="38:48" ht="18.75" x14ac:dyDescent="0.25">
      <c r="AL300" s="113"/>
      <c r="AP300" s="132"/>
      <c r="AR300" s="132"/>
      <c r="AS300" s="132"/>
      <c r="AT300" s="132"/>
      <c r="AU300" s="132"/>
      <c r="AV300" s="132"/>
    </row>
    <row r="301" spans="38:48" ht="18.75" x14ac:dyDescent="0.25">
      <c r="AL301" s="113"/>
      <c r="AP301" s="132"/>
      <c r="AR301" s="132"/>
      <c r="AS301" s="132"/>
      <c r="AT301" s="132"/>
      <c r="AU301" s="132"/>
      <c r="AV301" s="132"/>
    </row>
    <row r="302" spans="38:48" ht="18.75" x14ac:dyDescent="0.25">
      <c r="AL302" s="113"/>
      <c r="AP302" s="132"/>
      <c r="AR302" s="132"/>
      <c r="AS302" s="132"/>
      <c r="AT302" s="132"/>
      <c r="AU302" s="132"/>
      <c r="AV302" s="132"/>
    </row>
    <row r="303" spans="38:48" ht="18.75" x14ac:dyDescent="0.25">
      <c r="AL303" s="113"/>
      <c r="AP303" s="132"/>
      <c r="AR303" s="132"/>
      <c r="AS303" s="132"/>
      <c r="AT303" s="132"/>
      <c r="AU303" s="132"/>
      <c r="AV303" s="132"/>
    </row>
    <row r="304" spans="38:48" ht="18.75" x14ac:dyDescent="0.25">
      <c r="AL304" s="113"/>
      <c r="AP304" s="132"/>
      <c r="AR304" s="132"/>
      <c r="AS304" s="132"/>
      <c r="AT304" s="132"/>
      <c r="AU304" s="132"/>
      <c r="AV304" s="132"/>
    </row>
    <row r="305" spans="38:48" ht="18.75" x14ac:dyDescent="0.25">
      <c r="AL305" s="113"/>
      <c r="AP305" s="132"/>
      <c r="AR305" s="132"/>
      <c r="AS305" s="132"/>
      <c r="AT305" s="132"/>
      <c r="AU305" s="132"/>
      <c r="AV305" s="132"/>
    </row>
    <row r="306" spans="38:48" ht="18.75" x14ac:dyDescent="0.25">
      <c r="AL306" s="113"/>
      <c r="AP306" s="132"/>
      <c r="AR306" s="132"/>
      <c r="AS306" s="132"/>
      <c r="AT306" s="132"/>
      <c r="AU306" s="132"/>
      <c r="AV306" s="132"/>
    </row>
    <row r="307" spans="38:48" ht="18.75" x14ac:dyDescent="0.25">
      <c r="AL307" s="113"/>
      <c r="AP307" s="132"/>
      <c r="AR307" s="132"/>
      <c r="AS307" s="132"/>
      <c r="AT307" s="132"/>
      <c r="AU307" s="132"/>
      <c r="AV307" s="132"/>
    </row>
    <row r="308" spans="38:48" ht="18.75" x14ac:dyDescent="0.25">
      <c r="AL308" s="113"/>
      <c r="AP308" s="132"/>
      <c r="AR308" s="132"/>
      <c r="AS308" s="132"/>
      <c r="AT308" s="132"/>
      <c r="AU308" s="132"/>
      <c r="AV308" s="132"/>
    </row>
    <row r="309" spans="38:48" ht="18.75" x14ac:dyDescent="0.25">
      <c r="AL309" s="113"/>
      <c r="AP309" s="132"/>
      <c r="AR309" s="132"/>
      <c r="AS309" s="132"/>
      <c r="AT309" s="132"/>
      <c r="AU309" s="132"/>
      <c r="AV309" s="132"/>
    </row>
    <row r="310" spans="38:48" ht="18.75" x14ac:dyDescent="0.25">
      <c r="AL310" s="113"/>
      <c r="AP310" s="132"/>
      <c r="AR310" s="132"/>
      <c r="AS310" s="132"/>
      <c r="AT310" s="132"/>
      <c r="AU310" s="132"/>
      <c r="AV310" s="132"/>
    </row>
    <row r="311" spans="38:48" ht="18.75" x14ac:dyDescent="0.25">
      <c r="AL311" s="113"/>
      <c r="AP311" s="132"/>
      <c r="AR311" s="132"/>
      <c r="AS311" s="132"/>
      <c r="AT311" s="132"/>
      <c r="AU311" s="132"/>
      <c r="AV311" s="132"/>
    </row>
    <row r="312" spans="38:48" ht="18.75" x14ac:dyDescent="0.25">
      <c r="AL312" s="113"/>
      <c r="AP312" s="132"/>
      <c r="AR312" s="132"/>
      <c r="AS312" s="132"/>
      <c r="AT312" s="132"/>
      <c r="AU312" s="132"/>
      <c r="AV312" s="132"/>
    </row>
    <row r="313" spans="38:48" ht="18.75" x14ac:dyDescent="0.25">
      <c r="AL313" s="113"/>
      <c r="AP313" s="132"/>
      <c r="AR313" s="132"/>
      <c r="AS313" s="132"/>
      <c r="AT313" s="132"/>
      <c r="AU313" s="132"/>
      <c r="AV313" s="132"/>
    </row>
    <row r="314" spans="38:48" ht="18.75" x14ac:dyDescent="0.25">
      <c r="AL314" s="113"/>
      <c r="AP314" s="132"/>
      <c r="AR314" s="132"/>
      <c r="AS314" s="132"/>
      <c r="AT314" s="132"/>
      <c r="AU314" s="132"/>
      <c r="AV314" s="132"/>
    </row>
    <row r="315" spans="38:48" ht="18.75" x14ac:dyDescent="0.25">
      <c r="AL315" s="113"/>
      <c r="AP315" s="132"/>
      <c r="AR315" s="132"/>
      <c r="AS315" s="132"/>
      <c r="AT315" s="132"/>
      <c r="AU315" s="132"/>
      <c r="AV315" s="132"/>
    </row>
    <row r="316" spans="38:48" ht="18.75" x14ac:dyDescent="0.25">
      <c r="AL316" s="113"/>
      <c r="AP316" s="132"/>
      <c r="AR316" s="132"/>
      <c r="AS316" s="132"/>
      <c r="AT316" s="132"/>
      <c r="AU316" s="132"/>
      <c r="AV316" s="132"/>
    </row>
    <row r="317" spans="38:48" ht="18.75" x14ac:dyDescent="0.25">
      <c r="AL317" s="113"/>
      <c r="AP317" s="132"/>
      <c r="AR317" s="132"/>
      <c r="AS317" s="132"/>
      <c r="AT317" s="132"/>
      <c r="AU317" s="132"/>
      <c r="AV317" s="132"/>
    </row>
    <row r="318" spans="38:48" ht="18.75" x14ac:dyDescent="0.25">
      <c r="AL318" s="113"/>
      <c r="AP318" s="132"/>
      <c r="AR318" s="132"/>
      <c r="AS318" s="132"/>
      <c r="AT318" s="132"/>
      <c r="AU318" s="132"/>
      <c r="AV318" s="132"/>
    </row>
    <row r="319" spans="38:48" ht="18.75" x14ac:dyDescent="0.25">
      <c r="AL319" s="113"/>
      <c r="AP319" s="132"/>
      <c r="AR319" s="132"/>
      <c r="AS319" s="132"/>
      <c r="AT319" s="132"/>
      <c r="AU319" s="132"/>
      <c r="AV319" s="132"/>
    </row>
    <row r="320" spans="38:48" ht="18.75" x14ac:dyDescent="0.25">
      <c r="AL320" s="113"/>
      <c r="AP320" s="132"/>
      <c r="AR320" s="132"/>
      <c r="AS320" s="132"/>
      <c r="AT320" s="132"/>
      <c r="AU320" s="132"/>
      <c r="AV320" s="132"/>
    </row>
    <row r="321" spans="38:48" ht="18.75" x14ac:dyDescent="0.25">
      <c r="AL321" s="113"/>
      <c r="AP321" s="132"/>
      <c r="AR321" s="132"/>
      <c r="AS321" s="132"/>
      <c r="AT321" s="132"/>
      <c r="AU321" s="132"/>
      <c r="AV321" s="132"/>
    </row>
    <row r="322" spans="38:48" ht="18.75" x14ac:dyDescent="0.25">
      <c r="AL322" s="113"/>
      <c r="AP322" s="132"/>
      <c r="AR322" s="132"/>
      <c r="AS322" s="132"/>
      <c r="AT322" s="132"/>
      <c r="AU322" s="132"/>
      <c r="AV322" s="132"/>
    </row>
    <row r="323" spans="38:48" ht="18.75" x14ac:dyDescent="0.25">
      <c r="AL323" s="113"/>
      <c r="AP323" s="132"/>
      <c r="AR323" s="132"/>
      <c r="AS323" s="132"/>
      <c r="AT323" s="132"/>
      <c r="AU323" s="132"/>
      <c r="AV323" s="132"/>
    </row>
    <row r="324" spans="38:48" ht="18.75" x14ac:dyDescent="0.25">
      <c r="AL324" s="113"/>
      <c r="AP324" s="132"/>
      <c r="AR324" s="132"/>
      <c r="AS324" s="132"/>
      <c r="AT324" s="132"/>
      <c r="AU324" s="132"/>
      <c r="AV324" s="132"/>
    </row>
    <row r="325" spans="38:48" ht="18.75" x14ac:dyDescent="0.25">
      <c r="AL325" s="113"/>
      <c r="AP325" s="132"/>
      <c r="AR325" s="132"/>
      <c r="AS325" s="132"/>
      <c r="AT325" s="132"/>
      <c r="AU325" s="132"/>
      <c r="AV325" s="132"/>
    </row>
    <row r="326" spans="38:48" ht="18.75" x14ac:dyDescent="0.25">
      <c r="AL326" s="113"/>
      <c r="AP326" s="132"/>
      <c r="AR326" s="132"/>
      <c r="AS326" s="132"/>
      <c r="AT326" s="132"/>
      <c r="AU326" s="132"/>
      <c r="AV326" s="132"/>
    </row>
    <row r="327" spans="38:48" ht="18.75" x14ac:dyDescent="0.25">
      <c r="AL327" s="113"/>
      <c r="AP327" s="132"/>
      <c r="AR327" s="132"/>
      <c r="AS327" s="132"/>
      <c r="AT327" s="132"/>
      <c r="AU327" s="132"/>
      <c r="AV327" s="132"/>
    </row>
    <row r="328" spans="38:48" ht="18.75" x14ac:dyDescent="0.25">
      <c r="AL328" s="113"/>
      <c r="AP328" s="132"/>
      <c r="AR328" s="132"/>
      <c r="AS328" s="132"/>
      <c r="AT328" s="132"/>
      <c r="AU328" s="132"/>
      <c r="AV328" s="132"/>
    </row>
    <row r="329" spans="38:48" ht="18.75" x14ac:dyDescent="0.25">
      <c r="AL329" s="113"/>
      <c r="AP329" s="132"/>
      <c r="AR329" s="132"/>
      <c r="AS329" s="132"/>
      <c r="AT329" s="132"/>
      <c r="AU329" s="132"/>
      <c r="AV329" s="132"/>
    </row>
    <row r="330" spans="38:48" ht="18.75" x14ac:dyDescent="0.25">
      <c r="AL330" s="113"/>
      <c r="AP330" s="132"/>
      <c r="AR330" s="132"/>
      <c r="AS330" s="132"/>
      <c r="AT330" s="132"/>
      <c r="AU330" s="132"/>
      <c r="AV330" s="132"/>
    </row>
    <row r="331" spans="38:48" ht="18.75" x14ac:dyDescent="0.25">
      <c r="AL331" s="113"/>
      <c r="AP331" s="132"/>
      <c r="AR331" s="132"/>
      <c r="AS331" s="132"/>
      <c r="AT331" s="132"/>
      <c r="AU331" s="132"/>
      <c r="AV331" s="132"/>
    </row>
    <row r="332" spans="38:48" ht="18.75" x14ac:dyDescent="0.25">
      <c r="AL332" s="113"/>
      <c r="AP332" s="132"/>
      <c r="AR332" s="132"/>
      <c r="AS332" s="132"/>
      <c r="AT332" s="132"/>
      <c r="AU332" s="132"/>
      <c r="AV332" s="132"/>
    </row>
    <row r="333" spans="38:48" ht="18.75" x14ac:dyDescent="0.25">
      <c r="AL333" s="113"/>
      <c r="AP333" s="132"/>
      <c r="AR333" s="132"/>
      <c r="AS333" s="132"/>
      <c r="AT333" s="132"/>
      <c r="AU333" s="132"/>
      <c r="AV333" s="132"/>
    </row>
    <row r="334" spans="38:48" ht="18.75" x14ac:dyDescent="0.25">
      <c r="AL334" s="113"/>
      <c r="AP334" s="132"/>
      <c r="AR334" s="132"/>
      <c r="AS334" s="132"/>
      <c r="AT334" s="132"/>
      <c r="AU334" s="132"/>
      <c r="AV334" s="132"/>
    </row>
    <row r="335" spans="38:48" ht="18.75" x14ac:dyDescent="0.25">
      <c r="AL335" s="113"/>
      <c r="AP335" s="132"/>
      <c r="AR335" s="132"/>
      <c r="AS335" s="132"/>
      <c r="AT335" s="132"/>
      <c r="AU335" s="132"/>
      <c r="AV335" s="132"/>
    </row>
    <row r="336" spans="38:48" ht="18.75" x14ac:dyDescent="0.25">
      <c r="AL336" s="113"/>
      <c r="AP336" s="132"/>
      <c r="AR336" s="132"/>
      <c r="AS336" s="132"/>
      <c r="AT336" s="132"/>
      <c r="AU336" s="132"/>
      <c r="AV336" s="132"/>
    </row>
    <row r="337" spans="38:48" ht="18.75" x14ac:dyDescent="0.25">
      <c r="AL337" s="113"/>
      <c r="AP337" s="132"/>
      <c r="AR337" s="132"/>
      <c r="AS337" s="132"/>
      <c r="AT337" s="132"/>
      <c r="AU337" s="132"/>
      <c r="AV337" s="132"/>
    </row>
    <row r="338" spans="38:48" ht="18.75" x14ac:dyDescent="0.25">
      <c r="AL338" s="113"/>
      <c r="AP338" s="132"/>
      <c r="AR338" s="132"/>
      <c r="AS338" s="132"/>
      <c r="AT338" s="132"/>
      <c r="AU338" s="132"/>
      <c r="AV338" s="132"/>
    </row>
    <row r="339" spans="38:48" ht="18.75" x14ac:dyDescent="0.25">
      <c r="AL339" s="113"/>
      <c r="AP339" s="132"/>
      <c r="AR339" s="132"/>
      <c r="AS339" s="132"/>
      <c r="AT339" s="132"/>
      <c r="AU339" s="132"/>
      <c r="AV339" s="132"/>
    </row>
    <row r="340" spans="38:48" ht="18.75" x14ac:dyDescent="0.25">
      <c r="AL340" s="113"/>
      <c r="AP340" s="132"/>
      <c r="AR340" s="132"/>
      <c r="AS340" s="132"/>
      <c r="AT340" s="132"/>
      <c r="AU340" s="132"/>
      <c r="AV340" s="132"/>
    </row>
    <row r="341" spans="38:48" ht="18.75" x14ac:dyDescent="0.25">
      <c r="AL341" s="113"/>
      <c r="AP341" s="132"/>
      <c r="AR341" s="132"/>
      <c r="AS341" s="132"/>
      <c r="AT341" s="132"/>
      <c r="AU341" s="132"/>
      <c r="AV341" s="132"/>
    </row>
    <row r="342" spans="38:48" ht="18.75" x14ac:dyDescent="0.25">
      <c r="AL342" s="113"/>
      <c r="AP342" s="132"/>
      <c r="AR342" s="132"/>
      <c r="AS342" s="132"/>
      <c r="AT342" s="132"/>
      <c r="AU342" s="132"/>
      <c r="AV342" s="132"/>
    </row>
    <row r="343" spans="38:48" ht="18.75" x14ac:dyDescent="0.25">
      <c r="AL343" s="113"/>
      <c r="AP343" s="132"/>
      <c r="AR343" s="132"/>
      <c r="AS343" s="132"/>
      <c r="AT343" s="132"/>
      <c r="AU343" s="132"/>
      <c r="AV343" s="132"/>
    </row>
    <row r="344" spans="38:48" ht="18.75" x14ac:dyDescent="0.25">
      <c r="AL344" s="113"/>
      <c r="AP344" s="132"/>
      <c r="AR344" s="132"/>
      <c r="AS344" s="132"/>
      <c r="AT344" s="132"/>
      <c r="AU344" s="132"/>
      <c r="AV344" s="132"/>
    </row>
    <row r="345" spans="38:48" ht="18.75" x14ac:dyDescent="0.25">
      <c r="AL345" s="113"/>
      <c r="AP345" s="132"/>
      <c r="AR345" s="132"/>
      <c r="AS345" s="132"/>
      <c r="AT345" s="132"/>
      <c r="AU345" s="132"/>
      <c r="AV345" s="132"/>
    </row>
    <row r="346" spans="38:48" ht="18.75" x14ac:dyDescent="0.25">
      <c r="AL346" s="113"/>
      <c r="AP346" s="132"/>
      <c r="AR346" s="132"/>
      <c r="AS346" s="132"/>
      <c r="AT346" s="132"/>
      <c r="AU346" s="132"/>
      <c r="AV346" s="132"/>
    </row>
    <row r="347" spans="38:48" ht="18.75" x14ac:dyDescent="0.25">
      <c r="AL347" s="113"/>
      <c r="AP347" s="132"/>
      <c r="AR347" s="132"/>
      <c r="AS347" s="132"/>
      <c r="AT347" s="132"/>
      <c r="AU347" s="132"/>
      <c r="AV347" s="132"/>
    </row>
    <row r="348" spans="38:48" ht="18.75" x14ac:dyDescent="0.25">
      <c r="AL348" s="113"/>
      <c r="AP348" s="132"/>
      <c r="AR348" s="132"/>
      <c r="AS348" s="132"/>
      <c r="AT348" s="132"/>
      <c r="AU348" s="132"/>
      <c r="AV348" s="132"/>
    </row>
    <row r="349" spans="38:48" ht="18.75" x14ac:dyDescent="0.25">
      <c r="AL349" s="113"/>
      <c r="AP349" s="132"/>
      <c r="AR349" s="132"/>
      <c r="AS349" s="132"/>
      <c r="AT349" s="132"/>
      <c r="AU349" s="132"/>
      <c r="AV349" s="132"/>
    </row>
    <row r="350" spans="38:48" ht="18.75" x14ac:dyDescent="0.25">
      <c r="AL350" s="113"/>
      <c r="AP350" s="132"/>
      <c r="AR350" s="132"/>
      <c r="AS350" s="132"/>
      <c r="AT350" s="132"/>
      <c r="AU350" s="132"/>
      <c r="AV350" s="132"/>
    </row>
    <row r="351" spans="38:48" ht="18.75" x14ac:dyDescent="0.25">
      <c r="AL351" s="113"/>
      <c r="AP351" s="132"/>
      <c r="AR351" s="132"/>
      <c r="AS351" s="132"/>
      <c r="AT351" s="132"/>
      <c r="AU351" s="132"/>
      <c r="AV351" s="132"/>
    </row>
    <row r="352" spans="38:48" ht="18.75" x14ac:dyDescent="0.25">
      <c r="AL352" s="113"/>
      <c r="AP352" s="132"/>
      <c r="AR352" s="132"/>
      <c r="AS352" s="132"/>
      <c r="AT352" s="132"/>
      <c r="AU352" s="132"/>
      <c r="AV352" s="132"/>
    </row>
    <row r="353" spans="38:48" ht="18.75" x14ac:dyDescent="0.25">
      <c r="AL353" s="113"/>
      <c r="AP353" s="132"/>
      <c r="AR353" s="132"/>
      <c r="AS353" s="132"/>
      <c r="AT353" s="132"/>
      <c r="AU353" s="132"/>
      <c r="AV353" s="132"/>
    </row>
    <row r="354" spans="38:48" ht="18.75" x14ac:dyDescent="0.25">
      <c r="AL354" s="113"/>
      <c r="AP354" s="132"/>
      <c r="AR354" s="132"/>
      <c r="AS354" s="132"/>
      <c r="AT354" s="132"/>
      <c r="AU354" s="132"/>
      <c r="AV354" s="132"/>
    </row>
    <row r="355" spans="38:48" ht="18.75" x14ac:dyDescent="0.25">
      <c r="AL355" s="113"/>
      <c r="AP355" s="132"/>
      <c r="AR355" s="132"/>
      <c r="AS355" s="132"/>
      <c r="AT355" s="132"/>
      <c r="AU355" s="132"/>
      <c r="AV355" s="132"/>
    </row>
    <row r="356" spans="38:48" ht="18.75" x14ac:dyDescent="0.25">
      <c r="AL356" s="113"/>
      <c r="AP356" s="132"/>
      <c r="AR356" s="132"/>
      <c r="AS356" s="132"/>
      <c r="AT356" s="132"/>
      <c r="AU356" s="132"/>
      <c r="AV356" s="132"/>
    </row>
    <row r="357" spans="38:48" ht="18.75" x14ac:dyDescent="0.25">
      <c r="AL357" s="113"/>
      <c r="AP357" s="132"/>
      <c r="AR357" s="132"/>
      <c r="AS357" s="132"/>
      <c r="AT357" s="132"/>
      <c r="AU357" s="132"/>
      <c r="AV357" s="132"/>
    </row>
    <row r="358" spans="38:48" ht="18.75" x14ac:dyDescent="0.25">
      <c r="AL358" s="113"/>
      <c r="AP358" s="132"/>
      <c r="AR358" s="132"/>
      <c r="AS358" s="132"/>
      <c r="AT358" s="132"/>
      <c r="AU358" s="132"/>
      <c r="AV358" s="132"/>
    </row>
    <row r="359" spans="38:48" ht="18.75" x14ac:dyDescent="0.25">
      <c r="AL359" s="113"/>
      <c r="AP359" s="132"/>
      <c r="AR359" s="132"/>
      <c r="AS359" s="132"/>
      <c r="AT359" s="132"/>
      <c r="AU359" s="132"/>
      <c r="AV359" s="132"/>
    </row>
    <row r="360" spans="38:48" ht="18.75" x14ac:dyDescent="0.25">
      <c r="AL360" s="113"/>
      <c r="AP360" s="132"/>
      <c r="AR360" s="132"/>
      <c r="AS360" s="132"/>
      <c r="AT360" s="132"/>
      <c r="AU360" s="132"/>
      <c r="AV360" s="132"/>
    </row>
    <row r="361" spans="38:48" ht="18.75" x14ac:dyDescent="0.25">
      <c r="AL361" s="113"/>
      <c r="AP361" s="132"/>
      <c r="AR361" s="132"/>
      <c r="AS361" s="132"/>
      <c r="AT361" s="132"/>
      <c r="AU361" s="132"/>
      <c r="AV361" s="132"/>
    </row>
    <row r="362" spans="38:48" ht="18.75" x14ac:dyDescent="0.25">
      <c r="AL362" s="113"/>
      <c r="AP362" s="132"/>
      <c r="AR362" s="132"/>
      <c r="AS362" s="132"/>
      <c r="AT362" s="132"/>
      <c r="AU362" s="132"/>
      <c r="AV362" s="132"/>
    </row>
    <row r="363" spans="38:48" ht="18.75" x14ac:dyDescent="0.25">
      <c r="AL363" s="113"/>
      <c r="AP363" s="132"/>
      <c r="AR363" s="132"/>
      <c r="AS363" s="132"/>
      <c r="AT363" s="132"/>
      <c r="AU363" s="132"/>
      <c r="AV363" s="132"/>
    </row>
    <row r="364" spans="38:48" ht="18.75" x14ac:dyDescent="0.25">
      <c r="AL364" s="113"/>
      <c r="AP364" s="132"/>
      <c r="AR364" s="132"/>
      <c r="AS364" s="132"/>
      <c r="AT364" s="132"/>
      <c r="AU364" s="132"/>
      <c r="AV364" s="132"/>
    </row>
    <row r="365" spans="38:48" ht="18.75" x14ac:dyDescent="0.25">
      <c r="AL365" s="113"/>
      <c r="AP365" s="132"/>
      <c r="AR365" s="132"/>
      <c r="AS365" s="132"/>
      <c r="AT365" s="132"/>
      <c r="AU365" s="132"/>
      <c r="AV365" s="132"/>
    </row>
    <row r="366" spans="38:48" ht="18.75" x14ac:dyDescent="0.25">
      <c r="AL366" s="113"/>
      <c r="AP366" s="132"/>
      <c r="AR366" s="132"/>
      <c r="AS366" s="132"/>
      <c r="AT366" s="132"/>
      <c r="AU366" s="132"/>
      <c r="AV366" s="132"/>
    </row>
    <row r="367" spans="38:48" ht="18.75" x14ac:dyDescent="0.25">
      <c r="AL367" s="113"/>
      <c r="AP367" s="132"/>
      <c r="AR367" s="132"/>
      <c r="AS367" s="132"/>
      <c r="AT367" s="132"/>
      <c r="AU367" s="132"/>
      <c r="AV367" s="132"/>
    </row>
    <row r="368" spans="38:48" ht="18.75" x14ac:dyDescent="0.25">
      <c r="AL368" s="113"/>
      <c r="AP368" s="132"/>
      <c r="AR368" s="132"/>
      <c r="AS368" s="132"/>
      <c r="AT368" s="132"/>
      <c r="AU368" s="132"/>
      <c r="AV368" s="132"/>
    </row>
    <row r="369" spans="38:48" ht="18.75" x14ac:dyDescent="0.25">
      <c r="AL369" s="113"/>
      <c r="AP369" s="132"/>
      <c r="AR369" s="132"/>
      <c r="AS369" s="132"/>
      <c r="AT369" s="132"/>
      <c r="AU369" s="132"/>
      <c r="AV369" s="132"/>
    </row>
    <row r="370" spans="38:48" ht="18.75" x14ac:dyDescent="0.25">
      <c r="AL370" s="113"/>
      <c r="AP370" s="132"/>
      <c r="AR370" s="132"/>
      <c r="AS370" s="132"/>
      <c r="AT370" s="132"/>
      <c r="AU370" s="132"/>
      <c r="AV370" s="132"/>
    </row>
    <row r="371" spans="38:48" ht="18.75" x14ac:dyDescent="0.25">
      <c r="AL371" s="113"/>
      <c r="AP371" s="132"/>
      <c r="AR371" s="132"/>
      <c r="AS371" s="132"/>
      <c r="AT371" s="132"/>
      <c r="AU371" s="132"/>
      <c r="AV371" s="132"/>
    </row>
    <row r="372" spans="38:48" ht="18.75" x14ac:dyDescent="0.25">
      <c r="AL372" s="113"/>
      <c r="AP372" s="132"/>
      <c r="AR372" s="132"/>
      <c r="AS372" s="132"/>
      <c r="AT372" s="132"/>
      <c r="AU372" s="132"/>
      <c r="AV372" s="132"/>
    </row>
    <row r="373" spans="38:48" ht="18.75" x14ac:dyDescent="0.25">
      <c r="AL373" s="113"/>
      <c r="AP373" s="132"/>
      <c r="AR373" s="132"/>
      <c r="AS373" s="132"/>
      <c r="AT373" s="132"/>
      <c r="AU373" s="132"/>
      <c r="AV373" s="132"/>
    </row>
    <row r="374" spans="38:48" ht="18.75" x14ac:dyDescent="0.25">
      <c r="AL374" s="113"/>
      <c r="AP374" s="132"/>
      <c r="AR374" s="132"/>
      <c r="AS374" s="132"/>
      <c r="AT374" s="132"/>
      <c r="AU374" s="132"/>
      <c r="AV374" s="132"/>
    </row>
    <row r="375" spans="38:48" ht="18.75" x14ac:dyDescent="0.25">
      <c r="AL375" s="113"/>
      <c r="AP375" s="132"/>
      <c r="AR375" s="132"/>
      <c r="AS375" s="132"/>
      <c r="AT375" s="132"/>
      <c r="AU375" s="132"/>
      <c r="AV375" s="132"/>
    </row>
    <row r="376" spans="38:48" ht="18.75" x14ac:dyDescent="0.25">
      <c r="AL376" s="113"/>
      <c r="AP376" s="132"/>
      <c r="AR376" s="132"/>
      <c r="AS376" s="132"/>
      <c r="AT376" s="132"/>
      <c r="AU376" s="132"/>
      <c r="AV376" s="132"/>
    </row>
    <row r="377" spans="38:48" ht="18.75" x14ac:dyDescent="0.25">
      <c r="AL377" s="113"/>
      <c r="AP377" s="132"/>
      <c r="AR377" s="132"/>
      <c r="AS377" s="132"/>
      <c r="AT377" s="132"/>
      <c r="AU377" s="132"/>
      <c r="AV377" s="132"/>
    </row>
    <row r="378" spans="38:48" ht="18.75" x14ac:dyDescent="0.25">
      <c r="AL378" s="113"/>
      <c r="AP378" s="132"/>
      <c r="AR378" s="132"/>
      <c r="AS378" s="132"/>
      <c r="AT378" s="132"/>
      <c r="AU378" s="132"/>
      <c r="AV378" s="132"/>
    </row>
    <row r="379" spans="38:48" ht="18.75" x14ac:dyDescent="0.25">
      <c r="AL379" s="113"/>
      <c r="AP379" s="132"/>
      <c r="AR379" s="132"/>
      <c r="AS379" s="132"/>
      <c r="AT379" s="132"/>
      <c r="AU379" s="132"/>
      <c r="AV379" s="132"/>
    </row>
    <row r="380" spans="38:48" ht="18.75" x14ac:dyDescent="0.25">
      <c r="AL380" s="113"/>
      <c r="AP380" s="132"/>
      <c r="AR380" s="132"/>
      <c r="AS380" s="132"/>
      <c r="AT380" s="132"/>
      <c r="AU380" s="132"/>
      <c r="AV380" s="132"/>
    </row>
    <row r="381" spans="38:48" ht="18.75" x14ac:dyDescent="0.25">
      <c r="AL381" s="113"/>
      <c r="AP381" s="132"/>
      <c r="AR381" s="132"/>
      <c r="AS381" s="132"/>
      <c r="AT381" s="132"/>
      <c r="AU381" s="132"/>
      <c r="AV381" s="132"/>
    </row>
    <row r="382" spans="38:48" ht="18.75" x14ac:dyDescent="0.25">
      <c r="AL382" s="113"/>
      <c r="AP382" s="132"/>
      <c r="AR382" s="132"/>
      <c r="AS382" s="132"/>
      <c r="AT382" s="132"/>
      <c r="AU382" s="132"/>
      <c r="AV382" s="132"/>
    </row>
    <row r="383" spans="38:48" ht="18.75" x14ac:dyDescent="0.25">
      <c r="AL383" s="113"/>
      <c r="AP383" s="132"/>
      <c r="AR383" s="132"/>
      <c r="AS383" s="132"/>
      <c r="AT383" s="132"/>
      <c r="AU383" s="132"/>
      <c r="AV383" s="132"/>
    </row>
    <row r="384" spans="38:48" ht="18.75" x14ac:dyDescent="0.25">
      <c r="AL384" s="113"/>
      <c r="AP384" s="132"/>
      <c r="AR384" s="132"/>
      <c r="AS384" s="132"/>
      <c r="AT384" s="132"/>
      <c r="AU384" s="132"/>
      <c r="AV384" s="132"/>
    </row>
    <row r="385" spans="38:48" ht="18.75" x14ac:dyDescent="0.25">
      <c r="AL385" s="113"/>
      <c r="AP385" s="132"/>
      <c r="AR385" s="132"/>
      <c r="AS385" s="132"/>
      <c r="AT385" s="132"/>
      <c r="AU385" s="132"/>
      <c r="AV385" s="132"/>
    </row>
    <row r="386" spans="38:48" ht="18.75" x14ac:dyDescent="0.25">
      <c r="AL386" s="113"/>
      <c r="AP386" s="132"/>
      <c r="AR386" s="132"/>
      <c r="AS386" s="132"/>
      <c r="AT386" s="132"/>
      <c r="AU386" s="132"/>
      <c r="AV386" s="132"/>
    </row>
    <row r="387" spans="38:48" ht="18.75" x14ac:dyDescent="0.25">
      <c r="AL387" s="113"/>
      <c r="AP387" s="132"/>
      <c r="AR387" s="132"/>
      <c r="AS387" s="132"/>
      <c r="AT387" s="132"/>
      <c r="AU387" s="132"/>
      <c r="AV387" s="132"/>
    </row>
    <row r="388" spans="38:48" ht="18.75" x14ac:dyDescent="0.25">
      <c r="AL388" s="113"/>
      <c r="AP388" s="132"/>
      <c r="AR388" s="132"/>
      <c r="AS388" s="132"/>
      <c r="AT388" s="132"/>
      <c r="AU388" s="132"/>
      <c r="AV388" s="132"/>
    </row>
    <row r="389" spans="38:48" ht="18.75" x14ac:dyDescent="0.25">
      <c r="AL389" s="113"/>
      <c r="AP389" s="132"/>
      <c r="AR389" s="132"/>
      <c r="AS389" s="132"/>
      <c r="AT389" s="132"/>
      <c r="AU389" s="132"/>
      <c r="AV389" s="132"/>
    </row>
    <row r="390" spans="38:48" ht="18.75" x14ac:dyDescent="0.25">
      <c r="AL390" s="113"/>
      <c r="AP390" s="132"/>
      <c r="AR390" s="132"/>
      <c r="AS390" s="132"/>
      <c r="AT390" s="132"/>
      <c r="AU390" s="132"/>
      <c r="AV390" s="132"/>
    </row>
    <row r="391" spans="38:48" ht="18.75" x14ac:dyDescent="0.25">
      <c r="AL391" s="113"/>
      <c r="AP391" s="132"/>
      <c r="AR391" s="132"/>
      <c r="AS391" s="132"/>
      <c r="AT391" s="132"/>
      <c r="AU391" s="132"/>
      <c r="AV391" s="132"/>
    </row>
    <row r="392" spans="38:48" ht="18.75" x14ac:dyDescent="0.25">
      <c r="AL392" s="113"/>
      <c r="AP392" s="132"/>
      <c r="AR392" s="132"/>
      <c r="AS392" s="132"/>
      <c r="AT392" s="132"/>
      <c r="AU392" s="132"/>
      <c r="AV392" s="132"/>
    </row>
    <row r="393" spans="38:48" ht="18.75" x14ac:dyDescent="0.25">
      <c r="AL393" s="113"/>
      <c r="AP393" s="132"/>
      <c r="AR393" s="132"/>
      <c r="AS393" s="132"/>
      <c r="AT393" s="132"/>
      <c r="AU393" s="132"/>
      <c r="AV393" s="132"/>
    </row>
    <row r="394" spans="38:48" ht="18.75" x14ac:dyDescent="0.25">
      <c r="AL394" s="113"/>
      <c r="AP394" s="132"/>
      <c r="AR394" s="132"/>
      <c r="AS394" s="132"/>
      <c r="AT394" s="132"/>
      <c r="AU394" s="132"/>
      <c r="AV394" s="132"/>
    </row>
    <row r="395" spans="38:48" ht="18.75" x14ac:dyDescent="0.25">
      <c r="AL395" s="113"/>
      <c r="AP395" s="132"/>
      <c r="AR395" s="132"/>
      <c r="AS395" s="132"/>
      <c r="AT395" s="132"/>
      <c r="AU395" s="132"/>
      <c r="AV395" s="132"/>
    </row>
    <row r="396" spans="38:48" ht="18.75" x14ac:dyDescent="0.25">
      <c r="AL396" s="113"/>
      <c r="AP396" s="132"/>
      <c r="AR396" s="132"/>
      <c r="AS396" s="132"/>
      <c r="AT396" s="132"/>
      <c r="AU396" s="132"/>
      <c r="AV396" s="132"/>
    </row>
    <row r="397" spans="38:48" ht="18.75" x14ac:dyDescent="0.25">
      <c r="AL397" s="113"/>
      <c r="AP397" s="132"/>
      <c r="AR397" s="132"/>
      <c r="AS397" s="132"/>
      <c r="AT397" s="132"/>
      <c r="AU397" s="132"/>
      <c r="AV397" s="132"/>
    </row>
    <row r="398" spans="38:48" ht="18.75" x14ac:dyDescent="0.25">
      <c r="AL398" s="113"/>
      <c r="AP398" s="132"/>
      <c r="AR398" s="132"/>
      <c r="AS398" s="132"/>
      <c r="AT398" s="132"/>
      <c r="AU398" s="132"/>
      <c r="AV398" s="132"/>
    </row>
    <row r="399" spans="38:48" ht="18.75" x14ac:dyDescent="0.25">
      <c r="AL399" s="113"/>
      <c r="AP399" s="132"/>
      <c r="AR399" s="132"/>
      <c r="AS399" s="132"/>
      <c r="AT399" s="132"/>
      <c r="AU399" s="132"/>
      <c r="AV399" s="132"/>
    </row>
    <row r="400" spans="38:48" ht="18.75" x14ac:dyDescent="0.25">
      <c r="AL400" s="113"/>
      <c r="AP400" s="132"/>
      <c r="AR400" s="132"/>
      <c r="AS400" s="132"/>
      <c r="AT400" s="132"/>
      <c r="AU400" s="132"/>
      <c r="AV400" s="132"/>
    </row>
    <row r="401" spans="38:48" ht="18.75" x14ac:dyDescent="0.25">
      <c r="AL401" s="113"/>
      <c r="AP401" s="132"/>
      <c r="AR401" s="132"/>
      <c r="AS401" s="132"/>
      <c r="AT401" s="132"/>
      <c r="AU401" s="132"/>
      <c r="AV401" s="132"/>
    </row>
    <row r="402" spans="38:48" ht="18.75" x14ac:dyDescent="0.25">
      <c r="AL402" s="113"/>
      <c r="AP402" s="132"/>
      <c r="AR402" s="132"/>
      <c r="AS402" s="132"/>
      <c r="AT402" s="132"/>
      <c r="AU402" s="132"/>
      <c r="AV402" s="132"/>
    </row>
    <row r="403" spans="38:48" ht="18.75" x14ac:dyDescent="0.25">
      <c r="AL403" s="113"/>
      <c r="AP403" s="132"/>
      <c r="AR403" s="132"/>
      <c r="AS403" s="132"/>
      <c r="AT403" s="132"/>
      <c r="AU403" s="132"/>
      <c r="AV403" s="132"/>
    </row>
    <row r="404" spans="38:48" ht="18.75" x14ac:dyDescent="0.25">
      <c r="AL404" s="113"/>
      <c r="AP404" s="132"/>
      <c r="AR404" s="132"/>
      <c r="AS404" s="132"/>
      <c r="AT404" s="132"/>
      <c r="AU404" s="132"/>
      <c r="AV404" s="132"/>
    </row>
    <row r="405" spans="38:48" ht="18.75" x14ac:dyDescent="0.25">
      <c r="AL405" s="113"/>
      <c r="AP405" s="132"/>
      <c r="AR405" s="132"/>
      <c r="AS405" s="132"/>
      <c r="AT405" s="132"/>
      <c r="AU405" s="132"/>
      <c r="AV405" s="132"/>
    </row>
    <row r="406" spans="38:48" ht="18.75" x14ac:dyDescent="0.25">
      <c r="AL406" s="113"/>
      <c r="AP406" s="132"/>
      <c r="AR406" s="132"/>
      <c r="AS406" s="132"/>
      <c r="AT406" s="132"/>
      <c r="AU406" s="132"/>
      <c r="AV406" s="132"/>
    </row>
    <row r="407" spans="38:48" ht="18.75" x14ac:dyDescent="0.25">
      <c r="AL407" s="113"/>
      <c r="AP407" s="132"/>
      <c r="AR407" s="132"/>
      <c r="AS407" s="132"/>
      <c r="AT407" s="132"/>
      <c r="AU407" s="132"/>
      <c r="AV407" s="132"/>
    </row>
    <row r="408" spans="38:48" ht="18.75" x14ac:dyDescent="0.25">
      <c r="AL408" s="113"/>
      <c r="AP408" s="132"/>
      <c r="AR408" s="132"/>
      <c r="AS408" s="132"/>
      <c r="AT408" s="132"/>
      <c r="AU408" s="132"/>
      <c r="AV408" s="132"/>
    </row>
    <row r="409" spans="38:48" ht="18.75" x14ac:dyDescent="0.25">
      <c r="AL409" s="113"/>
      <c r="AP409" s="132"/>
      <c r="AR409" s="132"/>
      <c r="AS409" s="132"/>
      <c r="AT409" s="132"/>
      <c r="AU409" s="132"/>
      <c r="AV409" s="132"/>
    </row>
    <row r="410" spans="38:48" ht="18.75" x14ac:dyDescent="0.25">
      <c r="AL410" s="113"/>
      <c r="AP410" s="132"/>
      <c r="AR410" s="132"/>
      <c r="AS410" s="132"/>
      <c r="AT410" s="132"/>
      <c r="AU410" s="132"/>
      <c r="AV410" s="132"/>
    </row>
    <row r="411" spans="38:48" ht="18.75" x14ac:dyDescent="0.25">
      <c r="AL411" s="113"/>
      <c r="AP411" s="132"/>
      <c r="AR411" s="132"/>
      <c r="AS411" s="132"/>
      <c r="AT411" s="132"/>
      <c r="AU411" s="132"/>
      <c r="AV411" s="132"/>
    </row>
    <row r="412" spans="38:48" ht="18.75" x14ac:dyDescent="0.25">
      <c r="AL412" s="113"/>
      <c r="AP412" s="132"/>
      <c r="AR412" s="132"/>
      <c r="AS412" s="132"/>
      <c r="AT412" s="132"/>
      <c r="AU412" s="132"/>
      <c r="AV412" s="132"/>
    </row>
    <row r="413" spans="38:48" ht="18.75" x14ac:dyDescent="0.25">
      <c r="AL413" s="113"/>
      <c r="AP413" s="132"/>
      <c r="AR413" s="132"/>
      <c r="AS413" s="132"/>
      <c r="AT413" s="132"/>
      <c r="AU413" s="132"/>
      <c r="AV413" s="132"/>
    </row>
    <row r="414" spans="38:48" ht="18.75" x14ac:dyDescent="0.25">
      <c r="AL414" s="113"/>
      <c r="AP414" s="132"/>
      <c r="AR414" s="132"/>
      <c r="AS414" s="132"/>
      <c r="AT414" s="132"/>
      <c r="AU414" s="132"/>
      <c r="AV414" s="132"/>
    </row>
    <row r="415" spans="38:48" ht="18.75" x14ac:dyDescent="0.25">
      <c r="AL415" s="113"/>
      <c r="AP415" s="132"/>
      <c r="AR415" s="132"/>
      <c r="AS415" s="132"/>
      <c r="AT415" s="132"/>
      <c r="AU415" s="132"/>
      <c r="AV415" s="132"/>
    </row>
    <row r="416" spans="38:48" ht="18.75" x14ac:dyDescent="0.25">
      <c r="AL416" s="113"/>
      <c r="AP416" s="132"/>
      <c r="AR416" s="132"/>
      <c r="AS416" s="132"/>
      <c r="AT416" s="132"/>
      <c r="AU416" s="132"/>
      <c r="AV416" s="132"/>
    </row>
    <row r="417" spans="38:48" ht="18.75" x14ac:dyDescent="0.25">
      <c r="AL417" s="113"/>
      <c r="AP417" s="132"/>
      <c r="AR417" s="132"/>
      <c r="AS417" s="132"/>
      <c r="AT417" s="132"/>
      <c r="AU417" s="132"/>
      <c r="AV417" s="132"/>
    </row>
    <row r="418" spans="38:48" ht="18.75" x14ac:dyDescent="0.25">
      <c r="AL418" s="113"/>
      <c r="AP418" s="132"/>
      <c r="AR418" s="132"/>
      <c r="AS418" s="132"/>
      <c r="AT418" s="132"/>
      <c r="AU418" s="132"/>
      <c r="AV418" s="132"/>
    </row>
    <row r="419" spans="38:48" ht="18.75" x14ac:dyDescent="0.25">
      <c r="AL419" s="113"/>
      <c r="AP419" s="132"/>
      <c r="AR419" s="132"/>
      <c r="AS419" s="132"/>
      <c r="AT419" s="132"/>
      <c r="AU419" s="132"/>
      <c r="AV419" s="132"/>
    </row>
    <row r="420" spans="38:48" ht="18.75" x14ac:dyDescent="0.25">
      <c r="AL420" s="113"/>
      <c r="AP420" s="132"/>
      <c r="AR420" s="132"/>
      <c r="AS420" s="132"/>
      <c r="AT420" s="132"/>
      <c r="AU420" s="132"/>
      <c r="AV420" s="132"/>
    </row>
    <row r="421" spans="38:48" ht="18.75" x14ac:dyDescent="0.25">
      <c r="AL421" s="113"/>
      <c r="AP421" s="132"/>
      <c r="AR421" s="132"/>
      <c r="AS421" s="132"/>
      <c r="AT421" s="132"/>
      <c r="AU421" s="132"/>
      <c r="AV421" s="132"/>
    </row>
    <row r="422" spans="38:48" ht="18.75" x14ac:dyDescent="0.25">
      <c r="AL422" s="113"/>
      <c r="AP422" s="132"/>
      <c r="AR422" s="132"/>
      <c r="AS422" s="132"/>
      <c r="AT422" s="132"/>
      <c r="AU422" s="132"/>
      <c r="AV422" s="132"/>
    </row>
    <row r="423" spans="38:48" ht="18.75" x14ac:dyDescent="0.25">
      <c r="AL423" s="113"/>
      <c r="AP423" s="132"/>
      <c r="AR423" s="132"/>
      <c r="AS423" s="132"/>
      <c r="AT423" s="132"/>
      <c r="AU423" s="132"/>
      <c r="AV423" s="132"/>
    </row>
    <row r="424" spans="38:48" ht="18.75" x14ac:dyDescent="0.25">
      <c r="AL424" s="113"/>
      <c r="AP424" s="132"/>
      <c r="AR424" s="132"/>
      <c r="AS424" s="132"/>
      <c r="AT424" s="132"/>
      <c r="AU424" s="132"/>
      <c r="AV424" s="132"/>
    </row>
    <row r="425" spans="38:48" ht="18.75" x14ac:dyDescent="0.25">
      <c r="AL425" s="113"/>
      <c r="AP425" s="132"/>
      <c r="AR425" s="132"/>
      <c r="AS425" s="132"/>
      <c r="AT425" s="132"/>
      <c r="AU425" s="132"/>
      <c r="AV425" s="132"/>
    </row>
    <row r="426" spans="38:48" ht="18.75" x14ac:dyDescent="0.25">
      <c r="AL426" s="113"/>
      <c r="AP426" s="132"/>
      <c r="AR426" s="132"/>
      <c r="AS426" s="132"/>
      <c r="AT426" s="132"/>
      <c r="AU426" s="132"/>
      <c r="AV426" s="132"/>
    </row>
    <row r="427" spans="38:48" ht="18.75" x14ac:dyDescent="0.25">
      <c r="AL427" s="113"/>
      <c r="AP427" s="132"/>
      <c r="AR427" s="132"/>
      <c r="AS427" s="132"/>
      <c r="AT427" s="132"/>
      <c r="AU427" s="132"/>
      <c r="AV427" s="132"/>
    </row>
    <row r="428" spans="38:48" ht="18.75" x14ac:dyDescent="0.25">
      <c r="AL428" s="113"/>
      <c r="AP428" s="132"/>
      <c r="AR428" s="132"/>
      <c r="AS428" s="132"/>
      <c r="AT428" s="132"/>
      <c r="AU428" s="132"/>
      <c r="AV428" s="132"/>
    </row>
    <row r="429" spans="38:48" ht="18.75" x14ac:dyDescent="0.25">
      <c r="AL429" s="113"/>
      <c r="AP429" s="132"/>
      <c r="AR429" s="132"/>
      <c r="AS429" s="132"/>
      <c r="AT429" s="132"/>
      <c r="AU429" s="132"/>
      <c r="AV429" s="132"/>
    </row>
    <row r="430" spans="38:48" ht="18.75" x14ac:dyDescent="0.25">
      <c r="AL430" s="113"/>
      <c r="AP430" s="132"/>
      <c r="AR430" s="132"/>
      <c r="AS430" s="132"/>
      <c r="AT430" s="132"/>
      <c r="AU430" s="132"/>
      <c r="AV430" s="132"/>
    </row>
    <row r="431" spans="38:48" ht="18.75" x14ac:dyDescent="0.25">
      <c r="AL431" s="113"/>
      <c r="AP431" s="132"/>
      <c r="AR431" s="132"/>
      <c r="AS431" s="132"/>
      <c r="AT431" s="132"/>
      <c r="AU431" s="132"/>
      <c r="AV431" s="132"/>
    </row>
    <row r="432" spans="38:48" ht="18.75" x14ac:dyDescent="0.25">
      <c r="AL432" s="113"/>
      <c r="AP432" s="132"/>
      <c r="AR432" s="132"/>
      <c r="AS432" s="132"/>
      <c r="AT432" s="132"/>
      <c r="AU432" s="132"/>
      <c r="AV432" s="132"/>
    </row>
    <row r="433" spans="38:48" ht="18.75" x14ac:dyDescent="0.25">
      <c r="AL433" s="113"/>
      <c r="AP433" s="132"/>
      <c r="AR433" s="132"/>
      <c r="AS433" s="132"/>
      <c r="AT433" s="132"/>
      <c r="AU433" s="132"/>
      <c r="AV433" s="132"/>
    </row>
    <row r="434" spans="38:48" ht="18.75" x14ac:dyDescent="0.25">
      <c r="AL434" s="113"/>
      <c r="AP434" s="132"/>
      <c r="AR434" s="132"/>
      <c r="AS434" s="132"/>
      <c r="AT434" s="132"/>
      <c r="AU434" s="132"/>
      <c r="AV434" s="132"/>
    </row>
    <row r="435" spans="38:48" ht="18.75" x14ac:dyDescent="0.25">
      <c r="AL435" s="113"/>
      <c r="AP435" s="132"/>
      <c r="AR435" s="132"/>
      <c r="AS435" s="132"/>
      <c r="AT435" s="132"/>
      <c r="AU435" s="132"/>
      <c r="AV435" s="132"/>
    </row>
    <row r="436" spans="38:48" ht="18.75" x14ac:dyDescent="0.25">
      <c r="AL436" s="113"/>
      <c r="AP436" s="132"/>
      <c r="AR436" s="132"/>
      <c r="AS436" s="132"/>
      <c r="AT436" s="132"/>
      <c r="AU436" s="132"/>
      <c r="AV436" s="132"/>
    </row>
    <row r="437" spans="38:48" ht="18.75" x14ac:dyDescent="0.25">
      <c r="AL437" s="113"/>
      <c r="AP437" s="132"/>
      <c r="AR437" s="132"/>
      <c r="AS437" s="132"/>
      <c r="AT437" s="132"/>
      <c r="AU437" s="132"/>
      <c r="AV437" s="132"/>
    </row>
    <row r="438" spans="38:48" ht="18.75" x14ac:dyDescent="0.25">
      <c r="AL438" s="113"/>
      <c r="AP438" s="132"/>
      <c r="AR438" s="132"/>
      <c r="AS438" s="132"/>
      <c r="AT438" s="132"/>
      <c r="AU438" s="132"/>
      <c r="AV438" s="132"/>
    </row>
    <row r="439" spans="38:48" ht="18.75" x14ac:dyDescent="0.25">
      <c r="AL439" s="113"/>
      <c r="AP439" s="132"/>
      <c r="AR439" s="132"/>
      <c r="AS439" s="132"/>
      <c r="AT439" s="132"/>
      <c r="AU439" s="132"/>
      <c r="AV439" s="132"/>
    </row>
    <row r="440" spans="38:48" ht="18.75" x14ac:dyDescent="0.25">
      <c r="AL440" s="113"/>
      <c r="AP440" s="132"/>
      <c r="AR440" s="132"/>
      <c r="AS440" s="132"/>
      <c r="AT440" s="132"/>
      <c r="AU440" s="132"/>
      <c r="AV440" s="132"/>
    </row>
    <row r="441" spans="38:48" ht="18.75" x14ac:dyDescent="0.25">
      <c r="AL441" s="113"/>
      <c r="AP441" s="132"/>
      <c r="AR441" s="132"/>
      <c r="AS441" s="132"/>
      <c r="AT441" s="132"/>
      <c r="AU441" s="132"/>
      <c r="AV441" s="132"/>
    </row>
    <row r="442" spans="38:48" ht="18.75" x14ac:dyDescent="0.25">
      <c r="AL442" s="113"/>
      <c r="AP442" s="132"/>
      <c r="AR442" s="132"/>
      <c r="AS442" s="132"/>
      <c r="AT442" s="132"/>
      <c r="AU442" s="132"/>
      <c r="AV442" s="132"/>
    </row>
    <row r="443" spans="38:48" ht="18.75" x14ac:dyDescent="0.25">
      <c r="AL443" s="113"/>
      <c r="AP443" s="132"/>
      <c r="AR443" s="132"/>
      <c r="AS443" s="132"/>
      <c r="AT443" s="132"/>
      <c r="AU443" s="132"/>
      <c r="AV443" s="132"/>
    </row>
    <row r="444" spans="38:48" ht="18.75" x14ac:dyDescent="0.25">
      <c r="AL444" s="113"/>
      <c r="AP444" s="132"/>
      <c r="AR444" s="132"/>
      <c r="AS444" s="132"/>
      <c r="AT444" s="132"/>
      <c r="AU444" s="132"/>
      <c r="AV444" s="132"/>
    </row>
    <row r="445" spans="38:48" ht="18.75" x14ac:dyDescent="0.25">
      <c r="AL445" s="113"/>
      <c r="AP445" s="132"/>
      <c r="AR445" s="132"/>
      <c r="AS445" s="132"/>
      <c r="AT445" s="132"/>
      <c r="AU445" s="132"/>
      <c r="AV445" s="132"/>
    </row>
    <row r="446" spans="38:48" ht="18.75" x14ac:dyDescent="0.25">
      <c r="AL446" s="113"/>
      <c r="AP446" s="132"/>
      <c r="AR446" s="132"/>
      <c r="AS446" s="132"/>
      <c r="AT446" s="132"/>
      <c r="AU446" s="132"/>
      <c r="AV446" s="132"/>
    </row>
    <row r="447" spans="38:48" ht="18.75" x14ac:dyDescent="0.25">
      <c r="AL447" s="113"/>
      <c r="AP447" s="132"/>
      <c r="AR447" s="132"/>
      <c r="AS447" s="132"/>
      <c r="AT447" s="132"/>
      <c r="AU447" s="132"/>
      <c r="AV447" s="132"/>
    </row>
    <row r="448" spans="38:48" ht="18.75" x14ac:dyDescent="0.25">
      <c r="AL448" s="113"/>
      <c r="AP448" s="132"/>
      <c r="AR448" s="132"/>
      <c r="AS448" s="132"/>
      <c r="AT448" s="132"/>
      <c r="AU448" s="132"/>
      <c r="AV448" s="132"/>
    </row>
    <row r="449" spans="38:48" ht="18.75" x14ac:dyDescent="0.25">
      <c r="AL449" s="113"/>
      <c r="AP449" s="132"/>
      <c r="AR449" s="132"/>
      <c r="AS449" s="132"/>
      <c r="AT449" s="132"/>
      <c r="AU449" s="132"/>
      <c r="AV449" s="132"/>
    </row>
    <row r="450" spans="38:48" ht="18.75" x14ac:dyDescent="0.25">
      <c r="AL450" s="113"/>
      <c r="AP450" s="132"/>
      <c r="AR450" s="132"/>
      <c r="AS450" s="132"/>
      <c r="AT450" s="132"/>
      <c r="AU450" s="132"/>
      <c r="AV450" s="132"/>
    </row>
    <row r="451" spans="38:48" ht="18.75" x14ac:dyDescent="0.25">
      <c r="AL451" s="113"/>
      <c r="AP451" s="132"/>
      <c r="AR451" s="132"/>
      <c r="AS451" s="132"/>
      <c r="AT451" s="132"/>
      <c r="AU451" s="132"/>
      <c r="AV451" s="132"/>
    </row>
    <row r="452" spans="38:48" ht="18.75" x14ac:dyDescent="0.25">
      <c r="AL452" s="113"/>
      <c r="AP452" s="132"/>
      <c r="AR452" s="132"/>
      <c r="AS452" s="132"/>
      <c r="AT452" s="132"/>
      <c r="AU452" s="132"/>
      <c r="AV452" s="132"/>
    </row>
    <row r="453" spans="38:48" ht="18.75" x14ac:dyDescent="0.25">
      <c r="AL453" s="113"/>
      <c r="AP453" s="132"/>
      <c r="AR453" s="132"/>
      <c r="AS453" s="132"/>
      <c r="AT453" s="132"/>
      <c r="AU453" s="132"/>
      <c r="AV453" s="132"/>
    </row>
    <row r="454" spans="38:48" ht="18.75" x14ac:dyDescent="0.25">
      <c r="AL454" s="113"/>
      <c r="AP454" s="132"/>
      <c r="AR454" s="132"/>
      <c r="AS454" s="132"/>
      <c r="AT454" s="132"/>
      <c r="AU454" s="132"/>
      <c r="AV454" s="132"/>
    </row>
    <row r="455" spans="38:48" ht="18.75" x14ac:dyDescent="0.25">
      <c r="AL455" s="113"/>
      <c r="AP455" s="132"/>
      <c r="AR455" s="132"/>
      <c r="AS455" s="132"/>
      <c r="AT455" s="132"/>
      <c r="AU455" s="132"/>
      <c r="AV455" s="132"/>
    </row>
    <row r="456" spans="38:48" ht="18.75" x14ac:dyDescent="0.25">
      <c r="AL456" s="113"/>
      <c r="AP456" s="132"/>
      <c r="AR456" s="132"/>
      <c r="AS456" s="132"/>
      <c r="AT456" s="132"/>
      <c r="AU456" s="132"/>
      <c r="AV456" s="132"/>
    </row>
    <row r="457" spans="38:48" ht="18.75" x14ac:dyDescent="0.25">
      <c r="AL457" s="113"/>
      <c r="AP457" s="132"/>
      <c r="AR457" s="132"/>
      <c r="AS457" s="132"/>
      <c r="AT457" s="132"/>
      <c r="AU457" s="132"/>
      <c r="AV457" s="132"/>
    </row>
    <row r="458" spans="38:48" ht="18.75" x14ac:dyDescent="0.25">
      <c r="AL458" s="113"/>
      <c r="AP458" s="132"/>
      <c r="AR458" s="132"/>
      <c r="AS458" s="132"/>
      <c r="AT458" s="132"/>
      <c r="AU458" s="132"/>
      <c r="AV458" s="132"/>
    </row>
    <row r="459" spans="38:48" ht="18.75" x14ac:dyDescent="0.25">
      <c r="AL459" s="113"/>
      <c r="AP459" s="132"/>
      <c r="AR459" s="132"/>
      <c r="AS459" s="132"/>
      <c r="AT459" s="132"/>
      <c r="AU459" s="132"/>
      <c r="AV459" s="132"/>
    </row>
    <row r="460" spans="38:48" ht="18.75" x14ac:dyDescent="0.25">
      <c r="AL460" s="113"/>
      <c r="AR460" s="132"/>
      <c r="AS460" s="132"/>
      <c r="AT460" s="132"/>
      <c r="AU460" s="132"/>
      <c r="AV460" s="132"/>
    </row>
    <row r="461" spans="38:48" ht="18.75" x14ac:dyDescent="0.25">
      <c r="AL461" s="113"/>
      <c r="AR461" s="132"/>
      <c r="AS461" s="132"/>
      <c r="AT461" s="132"/>
      <c r="AU461" s="132"/>
      <c r="AV461" s="132"/>
    </row>
    <row r="462" spans="38:48" ht="18.75" x14ac:dyDescent="0.25">
      <c r="AL462" s="113"/>
      <c r="AR462" s="132"/>
      <c r="AS462" s="132"/>
      <c r="AT462" s="132"/>
      <c r="AU462" s="132"/>
      <c r="AV462" s="132"/>
    </row>
    <row r="463" spans="38:48" ht="18.75" x14ac:dyDescent="0.25">
      <c r="AL463" s="113"/>
      <c r="AR463" s="132"/>
      <c r="AS463" s="132"/>
      <c r="AT463" s="132"/>
      <c r="AU463" s="132"/>
      <c r="AV463" s="132"/>
    </row>
    <row r="464" spans="38:48" ht="18.75" x14ac:dyDescent="0.25">
      <c r="AL464" s="113"/>
      <c r="AR464" s="132"/>
      <c r="AS464" s="132"/>
      <c r="AT464" s="132"/>
      <c r="AU464" s="132"/>
      <c r="AV464" s="132"/>
    </row>
    <row r="465" spans="38:48" ht="18.75" x14ac:dyDescent="0.25">
      <c r="AL465" s="113"/>
      <c r="AR465" s="132"/>
      <c r="AS465" s="132"/>
      <c r="AT465" s="132"/>
      <c r="AU465" s="132"/>
      <c r="AV465" s="132"/>
    </row>
    <row r="466" spans="38:48" ht="18.75" x14ac:dyDescent="0.25">
      <c r="AL466" s="113"/>
      <c r="AR466" s="132"/>
      <c r="AS466" s="132"/>
      <c r="AT466" s="132"/>
      <c r="AU466" s="132"/>
      <c r="AV466" s="132"/>
    </row>
    <row r="467" spans="38:48" ht="18.75" x14ac:dyDescent="0.25">
      <c r="AL467" s="113"/>
      <c r="AR467" s="132"/>
      <c r="AS467" s="132"/>
      <c r="AT467" s="132"/>
      <c r="AU467" s="132"/>
      <c r="AV467" s="132"/>
    </row>
    <row r="468" spans="38:48" ht="18.75" x14ac:dyDescent="0.25">
      <c r="AL468" s="113"/>
      <c r="AR468" s="132"/>
      <c r="AS468" s="132"/>
      <c r="AT468" s="132"/>
      <c r="AU468" s="132"/>
      <c r="AV468" s="132"/>
    </row>
    <row r="469" spans="38:48" ht="18.75" x14ac:dyDescent="0.25">
      <c r="AL469" s="113"/>
      <c r="AR469" s="132"/>
      <c r="AS469" s="132"/>
      <c r="AT469" s="132"/>
      <c r="AU469" s="132"/>
      <c r="AV469" s="132"/>
    </row>
    <row r="470" spans="38:48" ht="18.75" x14ac:dyDescent="0.25">
      <c r="AL470" s="113"/>
      <c r="AR470" s="132"/>
      <c r="AS470" s="132"/>
      <c r="AT470" s="132"/>
      <c r="AU470" s="132"/>
      <c r="AV470" s="132"/>
    </row>
    <row r="471" spans="38:48" ht="18.75" x14ac:dyDescent="0.25">
      <c r="AL471" s="113"/>
      <c r="AR471" s="132"/>
      <c r="AS471" s="132"/>
      <c r="AT471" s="132"/>
      <c r="AU471" s="132"/>
      <c r="AV471" s="132"/>
    </row>
    <row r="472" spans="38:48" ht="18.75" x14ac:dyDescent="0.25">
      <c r="AL472" s="113"/>
      <c r="AR472" s="132"/>
      <c r="AS472" s="132"/>
      <c r="AT472" s="132"/>
      <c r="AU472" s="132"/>
      <c r="AV472" s="132"/>
    </row>
    <row r="473" spans="38:48" ht="18.75" x14ac:dyDescent="0.25">
      <c r="AL473" s="113"/>
      <c r="AR473" s="132"/>
      <c r="AS473" s="132"/>
      <c r="AT473" s="132"/>
      <c r="AU473" s="132"/>
      <c r="AV473" s="132"/>
    </row>
    <row r="474" spans="38:48" ht="18.75" x14ac:dyDescent="0.25">
      <c r="AL474" s="113"/>
      <c r="AR474" s="132"/>
      <c r="AS474" s="132"/>
      <c r="AT474" s="132"/>
      <c r="AU474" s="132"/>
      <c r="AV474" s="132"/>
    </row>
    <row r="475" spans="38:48" ht="18.75" x14ac:dyDescent="0.25">
      <c r="AL475" s="113"/>
      <c r="AR475" s="132"/>
      <c r="AS475" s="132"/>
      <c r="AT475" s="132"/>
      <c r="AU475" s="132"/>
      <c r="AV475" s="132"/>
    </row>
    <row r="476" spans="38:48" ht="18.75" x14ac:dyDescent="0.25">
      <c r="AL476" s="113"/>
      <c r="AR476" s="132"/>
      <c r="AS476" s="132"/>
      <c r="AT476" s="132"/>
      <c r="AU476" s="132"/>
      <c r="AV476" s="132"/>
    </row>
    <row r="477" spans="38:48" ht="18.75" x14ac:dyDescent="0.25">
      <c r="AL477" s="113"/>
      <c r="AR477" s="132"/>
      <c r="AS477" s="132"/>
      <c r="AT477" s="132"/>
      <c r="AU477" s="132"/>
      <c r="AV477" s="132"/>
    </row>
    <row r="478" spans="38:48" ht="18.75" x14ac:dyDescent="0.25">
      <c r="AL478" s="113"/>
      <c r="AR478" s="132"/>
      <c r="AS478" s="132"/>
      <c r="AT478" s="132"/>
      <c r="AU478" s="132"/>
      <c r="AV478" s="132"/>
    </row>
    <row r="479" spans="38:48" ht="18.75" x14ac:dyDescent="0.25">
      <c r="AL479" s="113"/>
      <c r="AR479" s="132"/>
      <c r="AS479" s="132"/>
      <c r="AT479" s="132"/>
      <c r="AU479" s="132"/>
      <c r="AV479" s="132"/>
    </row>
    <row r="480" spans="38:48" ht="18.75" x14ac:dyDescent="0.25">
      <c r="AL480" s="113"/>
      <c r="AR480" s="132"/>
      <c r="AS480" s="132"/>
      <c r="AT480" s="132"/>
      <c r="AU480" s="132"/>
      <c r="AV480" s="132"/>
    </row>
    <row r="481" spans="38:48" ht="18.75" x14ac:dyDescent="0.25">
      <c r="AL481" s="113"/>
      <c r="AR481" s="132"/>
      <c r="AS481" s="132"/>
      <c r="AT481" s="132"/>
      <c r="AU481" s="132"/>
      <c r="AV481" s="132"/>
    </row>
    <row r="482" spans="38:48" ht="18.75" x14ac:dyDescent="0.25">
      <c r="AL482" s="113"/>
      <c r="AR482" s="132"/>
      <c r="AS482" s="132"/>
      <c r="AT482" s="132"/>
      <c r="AU482" s="132"/>
      <c r="AV482" s="132"/>
    </row>
    <row r="483" spans="38:48" ht="18.75" x14ac:dyDescent="0.25">
      <c r="AL483" s="113"/>
      <c r="AR483" s="132"/>
      <c r="AS483" s="132"/>
      <c r="AT483" s="132"/>
      <c r="AU483" s="132"/>
      <c r="AV483" s="132"/>
    </row>
    <row r="484" spans="38:48" ht="18.75" x14ac:dyDescent="0.25">
      <c r="AL484" s="113"/>
      <c r="AR484" s="132"/>
      <c r="AS484" s="132"/>
      <c r="AT484" s="132"/>
      <c r="AU484" s="132"/>
      <c r="AV484" s="132"/>
    </row>
    <row r="485" spans="38:48" ht="18.75" x14ac:dyDescent="0.25">
      <c r="AL485" s="113"/>
      <c r="AR485" s="132"/>
      <c r="AS485" s="132"/>
      <c r="AT485" s="132"/>
      <c r="AU485" s="132"/>
      <c r="AV485" s="132"/>
    </row>
    <row r="486" spans="38:48" ht="18.75" x14ac:dyDescent="0.25">
      <c r="AL486" s="113"/>
      <c r="AR486" s="132"/>
      <c r="AS486" s="132"/>
      <c r="AT486" s="132"/>
      <c r="AU486" s="132"/>
      <c r="AV486" s="132"/>
    </row>
    <row r="487" spans="38:48" ht="18.75" x14ac:dyDescent="0.25">
      <c r="AL487" s="113"/>
      <c r="AR487" s="132"/>
      <c r="AS487" s="132"/>
      <c r="AT487" s="132"/>
      <c r="AU487" s="132"/>
      <c r="AV487" s="132"/>
    </row>
    <row r="488" spans="38:48" ht="18.75" x14ac:dyDescent="0.25">
      <c r="AL488" s="113"/>
      <c r="AR488" s="132"/>
      <c r="AS488" s="132"/>
      <c r="AT488" s="132"/>
      <c r="AU488" s="132"/>
      <c r="AV488" s="132"/>
    </row>
    <row r="489" spans="38:48" ht="18.75" x14ac:dyDescent="0.25">
      <c r="AL489" s="113"/>
      <c r="AR489" s="132"/>
      <c r="AS489" s="132"/>
      <c r="AT489" s="132"/>
      <c r="AU489" s="132"/>
      <c r="AV489" s="132"/>
    </row>
    <row r="490" spans="38:48" ht="18.75" x14ac:dyDescent="0.25">
      <c r="AL490" s="113"/>
      <c r="AR490" s="132"/>
      <c r="AS490" s="132"/>
      <c r="AT490" s="132"/>
      <c r="AU490" s="132"/>
      <c r="AV490" s="132"/>
    </row>
    <row r="491" spans="38:48" ht="18.75" x14ac:dyDescent="0.25">
      <c r="AL491" s="113"/>
      <c r="AR491" s="132"/>
      <c r="AS491" s="132"/>
      <c r="AT491" s="132"/>
      <c r="AU491" s="132"/>
      <c r="AV491" s="132"/>
    </row>
    <row r="492" spans="38:48" ht="18.75" x14ac:dyDescent="0.25">
      <c r="AL492" s="113"/>
      <c r="AR492" s="132"/>
      <c r="AS492" s="132"/>
      <c r="AT492" s="132"/>
      <c r="AU492" s="132"/>
      <c r="AV492" s="132"/>
    </row>
    <row r="493" spans="38:48" ht="18.75" x14ac:dyDescent="0.25">
      <c r="AL493" s="113"/>
      <c r="AR493" s="132"/>
      <c r="AS493" s="132"/>
      <c r="AT493" s="132"/>
      <c r="AU493" s="132"/>
      <c r="AV493" s="132"/>
    </row>
    <row r="494" spans="38:48" ht="18.75" x14ac:dyDescent="0.25">
      <c r="AL494" s="113"/>
      <c r="AR494" s="132"/>
      <c r="AS494" s="132"/>
      <c r="AT494" s="132"/>
      <c r="AU494" s="132"/>
      <c r="AV494" s="132"/>
    </row>
    <row r="495" spans="38:48" ht="18.75" x14ac:dyDescent="0.25">
      <c r="AL495" s="113"/>
      <c r="AR495" s="132"/>
      <c r="AS495" s="132"/>
      <c r="AT495" s="132"/>
      <c r="AU495" s="132"/>
      <c r="AV495" s="132"/>
    </row>
    <row r="496" spans="38:48" ht="18.75" x14ac:dyDescent="0.25">
      <c r="AL496" s="113"/>
      <c r="AR496" s="132"/>
      <c r="AS496" s="132"/>
      <c r="AT496" s="132"/>
      <c r="AU496" s="132"/>
      <c r="AV496" s="132"/>
    </row>
    <row r="497" spans="38:48" ht="18.75" x14ac:dyDescent="0.25">
      <c r="AL497" s="113"/>
      <c r="AR497" s="132"/>
      <c r="AS497" s="132"/>
      <c r="AT497" s="132"/>
      <c r="AU497" s="132"/>
      <c r="AV497" s="132"/>
    </row>
    <row r="498" spans="38:48" ht="18.75" x14ac:dyDescent="0.25">
      <c r="AL498" s="113"/>
      <c r="AR498" s="132"/>
      <c r="AS498" s="132"/>
      <c r="AT498" s="132"/>
      <c r="AU498" s="132"/>
      <c r="AV498" s="132"/>
    </row>
    <row r="499" spans="38:48" ht="18.75" x14ac:dyDescent="0.25">
      <c r="AL499" s="113"/>
      <c r="AR499" s="132"/>
      <c r="AS499" s="132"/>
      <c r="AT499" s="132"/>
      <c r="AU499" s="132"/>
      <c r="AV499" s="132"/>
    </row>
    <row r="500" spans="38:48" ht="18.75" x14ac:dyDescent="0.25">
      <c r="AL500" s="113"/>
      <c r="AR500" s="132"/>
      <c r="AS500" s="132"/>
      <c r="AT500" s="132"/>
      <c r="AU500" s="132"/>
      <c r="AV500" s="132"/>
    </row>
    <row r="501" spans="38:48" ht="18.75" x14ac:dyDescent="0.25">
      <c r="AL501" s="113"/>
      <c r="AR501" s="132"/>
      <c r="AS501" s="132"/>
      <c r="AT501" s="132"/>
      <c r="AU501" s="132"/>
      <c r="AV501" s="132"/>
    </row>
    <row r="502" spans="38:48" ht="18.75" x14ac:dyDescent="0.25">
      <c r="AL502" s="113"/>
      <c r="AR502" s="132"/>
      <c r="AS502" s="132"/>
      <c r="AT502" s="132"/>
      <c r="AU502" s="132"/>
      <c r="AV502" s="132"/>
    </row>
    <row r="503" spans="38:48" ht="18.75" x14ac:dyDescent="0.25">
      <c r="AL503" s="113"/>
      <c r="AR503" s="132"/>
      <c r="AS503" s="132"/>
      <c r="AT503" s="132"/>
      <c r="AU503" s="132"/>
      <c r="AV503" s="132"/>
    </row>
    <row r="504" spans="38:48" ht="18.75" x14ac:dyDescent="0.25">
      <c r="AL504" s="113"/>
      <c r="AR504" s="132"/>
      <c r="AS504" s="132"/>
      <c r="AT504" s="132"/>
      <c r="AU504" s="132"/>
      <c r="AV504" s="132"/>
    </row>
    <row r="505" spans="38:48" ht="18.75" x14ac:dyDescent="0.25">
      <c r="AL505" s="113"/>
      <c r="AR505" s="132"/>
      <c r="AS505" s="132"/>
      <c r="AT505" s="132"/>
      <c r="AU505" s="132"/>
      <c r="AV505" s="132"/>
    </row>
    <row r="506" spans="38:48" ht="18.75" x14ac:dyDescent="0.25">
      <c r="AL506" s="113"/>
      <c r="AR506" s="132"/>
      <c r="AS506" s="132"/>
      <c r="AT506" s="132"/>
      <c r="AU506" s="132"/>
      <c r="AV506" s="132"/>
    </row>
    <row r="507" spans="38:48" ht="18.75" x14ac:dyDescent="0.25">
      <c r="AL507" s="113"/>
      <c r="AR507" s="132"/>
      <c r="AS507" s="132"/>
      <c r="AT507" s="132"/>
      <c r="AU507" s="132"/>
      <c r="AV507" s="132"/>
    </row>
    <row r="508" spans="38:48" ht="18.75" x14ac:dyDescent="0.25">
      <c r="AL508" s="113"/>
      <c r="AR508" s="132"/>
      <c r="AS508" s="132"/>
      <c r="AT508" s="132"/>
      <c r="AU508" s="132"/>
      <c r="AV508" s="132"/>
    </row>
    <row r="509" spans="38:48" ht="18.75" x14ac:dyDescent="0.25">
      <c r="AL509" s="113"/>
      <c r="AR509" s="132"/>
      <c r="AS509" s="132"/>
      <c r="AT509" s="132"/>
      <c r="AU509" s="132"/>
      <c r="AV509" s="132"/>
    </row>
    <row r="510" spans="38:48" ht="18.75" x14ac:dyDescent="0.25">
      <c r="AL510" s="113"/>
      <c r="AR510" s="132"/>
      <c r="AS510" s="132"/>
      <c r="AT510" s="132"/>
      <c r="AU510" s="132"/>
      <c r="AV510" s="132"/>
    </row>
    <row r="511" spans="38:48" ht="18.75" x14ac:dyDescent="0.25">
      <c r="AL511" s="113"/>
      <c r="AR511" s="132"/>
      <c r="AS511" s="132"/>
      <c r="AT511" s="132"/>
      <c r="AU511" s="132"/>
      <c r="AV511" s="132"/>
    </row>
    <row r="512" spans="38:48" ht="18.75" x14ac:dyDescent="0.25">
      <c r="AL512" s="113"/>
      <c r="AR512" s="132"/>
      <c r="AS512" s="132"/>
      <c r="AT512" s="132"/>
      <c r="AU512" s="132"/>
      <c r="AV512" s="132"/>
    </row>
    <row r="513" spans="38:48" ht="18.75" x14ac:dyDescent="0.25">
      <c r="AL513" s="113"/>
      <c r="AR513" s="132"/>
      <c r="AS513" s="132"/>
      <c r="AT513" s="132"/>
      <c r="AU513" s="132"/>
      <c r="AV513" s="132"/>
    </row>
    <row r="514" spans="38:48" ht="18.75" x14ac:dyDescent="0.25">
      <c r="AL514" s="113"/>
      <c r="AR514" s="132"/>
      <c r="AS514" s="132"/>
      <c r="AT514" s="132"/>
      <c r="AU514" s="132"/>
      <c r="AV514" s="132"/>
    </row>
    <row r="515" spans="38:48" ht="18.75" x14ac:dyDescent="0.25">
      <c r="AL515" s="113"/>
      <c r="AR515" s="132"/>
      <c r="AS515" s="132"/>
      <c r="AT515" s="132"/>
      <c r="AU515" s="132"/>
      <c r="AV515" s="132"/>
    </row>
    <row r="516" spans="38:48" ht="18.75" x14ac:dyDescent="0.25">
      <c r="AL516" s="113"/>
      <c r="AR516" s="132"/>
      <c r="AS516" s="132"/>
      <c r="AT516" s="132"/>
      <c r="AU516" s="132"/>
      <c r="AV516" s="132"/>
    </row>
    <row r="517" spans="38:48" ht="18.75" x14ac:dyDescent="0.25">
      <c r="AL517" s="113"/>
      <c r="AR517" s="132"/>
      <c r="AS517" s="132"/>
      <c r="AT517" s="132"/>
      <c r="AU517" s="132"/>
      <c r="AV517" s="132"/>
    </row>
    <row r="518" spans="38:48" ht="18.75" x14ac:dyDescent="0.25">
      <c r="AL518" s="113"/>
      <c r="AR518" s="132"/>
      <c r="AS518" s="132"/>
      <c r="AT518" s="132"/>
      <c r="AU518" s="132"/>
      <c r="AV518" s="132"/>
    </row>
    <row r="519" spans="38:48" ht="18.75" x14ac:dyDescent="0.25">
      <c r="AL519" s="113"/>
      <c r="AR519" s="132"/>
      <c r="AS519" s="132"/>
      <c r="AT519" s="132"/>
      <c r="AU519" s="132"/>
      <c r="AV519" s="132"/>
    </row>
    <row r="520" spans="38:48" ht="18.75" x14ac:dyDescent="0.25">
      <c r="AL520" s="113"/>
      <c r="AR520" s="132"/>
      <c r="AS520" s="132"/>
      <c r="AT520" s="132"/>
      <c r="AU520" s="132"/>
      <c r="AV520" s="132"/>
    </row>
    <row r="521" spans="38:48" ht="18.75" x14ac:dyDescent="0.25">
      <c r="AL521" s="113"/>
      <c r="AR521" s="132"/>
      <c r="AS521" s="132"/>
      <c r="AT521" s="132"/>
      <c r="AU521" s="132"/>
      <c r="AV521" s="132"/>
    </row>
    <row r="522" spans="38:48" ht="18.75" x14ac:dyDescent="0.25">
      <c r="AL522" s="113"/>
      <c r="AR522" s="132"/>
      <c r="AS522" s="132"/>
      <c r="AT522" s="132"/>
      <c r="AU522" s="132"/>
      <c r="AV522" s="132"/>
    </row>
    <row r="523" spans="38:48" ht="18.75" x14ac:dyDescent="0.25">
      <c r="AL523" s="113"/>
      <c r="AR523" s="132"/>
      <c r="AS523" s="132"/>
      <c r="AT523" s="132"/>
      <c r="AU523" s="132"/>
      <c r="AV523" s="132"/>
    </row>
    <row r="524" spans="38:48" ht="18.75" x14ac:dyDescent="0.25">
      <c r="AL524" s="113"/>
      <c r="AR524" s="132"/>
      <c r="AS524" s="132"/>
      <c r="AT524" s="132"/>
      <c r="AU524" s="132"/>
      <c r="AV524" s="132"/>
    </row>
    <row r="525" spans="38:48" ht="18.75" x14ac:dyDescent="0.25">
      <c r="AL525" s="113"/>
      <c r="AR525" s="132"/>
      <c r="AS525" s="132"/>
      <c r="AT525" s="132"/>
      <c r="AU525" s="132"/>
      <c r="AV525" s="132"/>
    </row>
    <row r="526" spans="38:48" ht="18.75" x14ac:dyDescent="0.25">
      <c r="AL526" s="113"/>
      <c r="AR526" s="132"/>
      <c r="AS526" s="132"/>
      <c r="AT526" s="132"/>
      <c r="AU526" s="132"/>
      <c r="AV526" s="132"/>
    </row>
    <row r="527" spans="38:48" ht="18.75" x14ac:dyDescent="0.25">
      <c r="AL527" s="113"/>
      <c r="AR527" s="132"/>
      <c r="AS527" s="132"/>
      <c r="AT527" s="132"/>
      <c r="AU527" s="132"/>
      <c r="AV527" s="132"/>
    </row>
    <row r="528" spans="38:48" ht="18.75" x14ac:dyDescent="0.25">
      <c r="AL528" s="113"/>
      <c r="AR528" s="132"/>
      <c r="AS528" s="132"/>
      <c r="AT528" s="132"/>
      <c r="AU528" s="132"/>
      <c r="AV528" s="132"/>
    </row>
    <row r="529" spans="38:48" ht="18.75" x14ac:dyDescent="0.25">
      <c r="AL529" s="113"/>
      <c r="AR529" s="132"/>
      <c r="AS529" s="132"/>
      <c r="AT529" s="132"/>
      <c r="AU529" s="132"/>
      <c r="AV529" s="132"/>
    </row>
    <row r="530" spans="38:48" ht="18.75" x14ac:dyDescent="0.25">
      <c r="AL530" s="113"/>
      <c r="AR530" s="132"/>
      <c r="AS530" s="132"/>
      <c r="AT530" s="132"/>
      <c r="AU530" s="132"/>
      <c r="AV530" s="132"/>
    </row>
    <row r="531" spans="38:48" ht="18.75" x14ac:dyDescent="0.25">
      <c r="AL531" s="113"/>
      <c r="AR531" s="132"/>
      <c r="AS531" s="132"/>
      <c r="AT531" s="132"/>
      <c r="AU531" s="132"/>
      <c r="AV531" s="132"/>
    </row>
    <row r="532" spans="38:48" ht="18.75" x14ac:dyDescent="0.25">
      <c r="AL532" s="113"/>
      <c r="AR532" s="132"/>
      <c r="AS532" s="132"/>
      <c r="AT532" s="132"/>
      <c r="AU532" s="132"/>
      <c r="AV532" s="132"/>
    </row>
    <row r="533" spans="38:48" ht="18.75" x14ac:dyDescent="0.25">
      <c r="AL533" s="113"/>
      <c r="AR533" s="132"/>
      <c r="AS533" s="132"/>
      <c r="AT533" s="132"/>
      <c r="AU533" s="132"/>
      <c r="AV533" s="132"/>
    </row>
    <row r="534" spans="38:48" ht="18.75" x14ac:dyDescent="0.25">
      <c r="AL534" s="113"/>
      <c r="AR534" s="132"/>
      <c r="AS534" s="132"/>
      <c r="AT534" s="132"/>
      <c r="AU534" s="132"/>
      <c r="AV534" s="132"/>
    </row>
    <row r="535" spans="38:48" ht="18.75" x14ac:dyDescent="0.25">
      <c r="AL535" s="113"/>
      <c r="AR535" s="132"/>
      <c r="AS535" s="132"/>
      <c r="AT535" s="132"/>
      <c r="AU535" s="132"/>
      <c r="AV535" s="132"/>
    </row>
    <row r="536" spans="38:48" ht="18.75" x14ac:dyDescent="0.25">
      <c r="AL536" s="113"/>
      <c r="AR536" s="132"/>
      <c r="AS536" s="132"/>
      <c r="AT536" s="132"/>
      <c r="AU536" s="132"/>
      <c r="AV536" s="132"/>
    </row>
    <row r="537" spans="38:48" ht="18.75" x14ac:dyDescent="0.25">
      <c r="AL537" s="113"/>
      <c r="AR537" s="132"/>
      <c r="AS537" s="132"/>
      <c r="AT537" s="132"/>
      <c r="AU537" s="132"/>
      <c r="AV537" s="132"/>
    </row>
    <row r="538" spans="38:48" ht="18.75" x14ac:dyDescent="0.25">
      <c r="AL538" s="113"/>
      <c r="AR538" s="132"/>
      <c r="AS538" s="132"/>
      <c r="AT538" s="132"/>
      <c r="AU538" s="132"/>
      <c r="AV538" s="132"/>
    </row>
    <row r="539" spans="38:48" ht="18.75" x14ac:dyDescent="0.25">
      <c r="AL539" s="113"/>
      <c r="AR539" s="132"/>
      <c r="AS539" s="132"/>
      <c r="AT539" s="132"/>
      <c r="AU539" s="132"/>
      <c r="AV539" s="132"/>
    </row>
    <row r="540" spans="38:48" ht="18.75" x14ac:dyDescent="0.25">
      <c r="AL540" s="113"/>
      <c r="AR540" s="132"/>
      <c r="AS540" s="132"/>
      <c r="AT540" s="132"/>
      <c r="AU540" s="132"/>
      <c r="AV540" s="132"/>
    </row>
    <row r="541" spans="38:48" ht="18.75" x14ac:dyDescent="0.25">
      <c r="AL541" s="113"/>
      <c r="AR541" s="132"/>
      <c r="AS541" s="132"/>
      <c r="AT541" s="132"/>
      <c r="AU541" s="132"/>
      <c r="AV541" s="132"/>
    </row>
    <row r="542" spans="38:48" ht="18.75" x14ac:dyDescent="0.25">
      <c r="AL542" s="113"/>
      <c r="AR542" s="132"/>
      <c r="AS542" s="132"/>
      <c r="AT542" s="132"/>
      <c r="AU542" s="132"/>
      <c r="AV542" s="132"/>
    </row>
    <row r="543" spans="38:48" ht="18.75" x14ac:dyDescent="0.25">
      <c r="AL543" s="113"/>
      <c r="AR543" s="132"/>
      <c r="AS543" s="132"/>
      <c r="AT543" s="132"/>
      <c r="AU543" s="132"/>
      <c r="AV543" s="132"/>
    </row>
    <row r="544" spans="38:48" ht="18.75" x14ac:dyDescent="0.25">
      <c r="AL544" s="113"/>
      <c r="AR544" s="132"/>
      <c r="AS544" s="132"/>
      <c r="AT544" s="132"/>
      <c r="AU544" s="132"/>
      <c r="AV544" s="132"/>
    </row>
    <row r="545" spans="38:48" ht="18.75" x14ac:dyDescent="0.25">
      <c r="AL545" s="113"/>
      <c r="AR545" s="132"/>
      <c r="AS545" s="132"/>
      <c r="AT545" s="132"/>
      <c r="AU545" s="132"/>
      <c r="AV545" s="132"/>
    </row>
    <row r="546" spans="38:48" ht="18.75" x14ac:dyDescent="0.25">
      <c r="AL546" s="113"/>
      <c r="AR546" s="132"/>
      <c r="AS546" s="132"/>
      <c r="AT546" s="132"/>
      <c r="AU546" s="132"/>
      <c r="AV546" s="132"/>
    </row>
    <row r="547" spans="38:48" ht="18.75" x14ac:dyDescent="0.25">
      <c r="AL547" s="113"/>
      <c r="AR547" s="132"/>
      <c r="AS547" s="132"/>
      <c r="AT547" s="132"/>
      <c r="AU547" s="132"/>
      <c r="AV547" s="132"/>
    </row>
    <row r="548" spans="38:48" ht="18.75" x14ac:dyDescent="0.25">
      <c r="AL548" s="113"/>
      <c r="AR548" s="132"/>
      <c r="AS548" s="132"/>
      <c r="AT548" s="132"/>
      <c r="AU548" s="132"/>
      <c r="AV548" s="132"/>
    </row>
    <row r="549" spans="38:48" ht="18.75" x14ac:dyDescent="0.25">
      <c r="AL549" s="113"/>
      <c r="AR549" s="132"/>
      <c r="AS549" s="132"/>
      <c r="AT549" s="132"/>
      <c r="AU549" s="132"/>
      <c r="AV549" s="132"/>
    </row>
    <row r="550" spans="38:48" ht="18.75" x14ac:dyDescent="0.25">
      <c r="AL550" s="113"/>
      <c r="AR550" s="132"/>
      <c r="AS550" s="132"/>
      <c r="AT550" s="132"/>
      <c r="AU550" s="132"/>
      <c r="AV550" s="132"/>
    </row>
    <row r="551" spans="38:48" ht="18.75" x14ac:dyDescent="0.25">
      <c r="AL551" s="113"/>
      <c r="AR551" s="132"/>
      <c r="AS551" s="132"/>
      <c r="AT551" s="132"/>
      <c r="AU551" s="132"/>
      <c r="AV551" s="132"/>
    </row>
    <row r="552" spans="38:48" ht="18.75" x14ac:dyDescent="0.25">
      <c r="AL552" s="113"/>
      <c r="AR552" s="132"/>
      <c r="AS552" s="132"/>
      <c r="AT552" s="132"/>
      <c r="AU552" s="132"/>
      <c r="AV552" s="132"/>
    </row>
    <row r="553" spans="38:48" ht="18.75" x14ac:dyDescent="0.25">
      <c r="AL553" s="113"/>
      <c r="AR553" s="132"/>
      <c r="AS553" s="132"/>
      <c r="AT553" s="132"/>
      <c r="AU553" s="132"/>
      <c r="AV553" s="132"/>
    </row>
    <row r="554" spans="38:48" ht="18.75" x14ac:dyDescent="0.25">
      <c r="AL554" s="113"/>
      <c r="AR554" s="132"/>
      <c r="AS554" s="132"/>
      <c r="AT554" s="132"/>
      <c r="AU554" s="132"/>
      <c r="AV554" s="132"/>
    </row>
    <row r="555" spans="38:48" ht="18.75" x14ac:dyDescent="0.25">
      <c r="AL555" s="113"/>
      <c r="AR555" s="132"/>
      <c r="AS555" s="132"/>
      <c r="AT555" s="132"/>
      <c r="AU555" s="132"/>
      <c r="AV555" s="132"/>
    </row>
    <row r="556" spans="38:48" ht="18.75" x14ac:dyDescent="0.25">
      <c r="AL556" s="113"/>
      <c r="AR556" s="132"/>
      <c r="AS556" s="132"/>
      <c r="AT556" s="132"/>
      <c r="AU556" s="132"/>
      <c r="AV556" s="132"/>
    </row>
    <row r="557" spans="38:48" ht="18.75" x14ac:dyDescent="0.25">
      <c r="AL557" s="113"/>
      <c r="AR557" s="132"/>
      <c r="AS557" s="132"/>
      <c r="AT557" s="132"/>
      <c r="AU557" s="132"/>
      <c r="AV557" s="132"/>
    </row>
    <row r="558" spans="38:48" ht="18.75" x14ac:dyDescent="0.25">
      <c r="AL558" s="113"/>
      <c r="AR558" s="132"/>
      <c r="AS558" s="132"/>
      <c r="AT558" s="132"/>
      <c r="AU558" s="132"/>
      <c r="AV558" s="132"/>
    </row>
    <row r="559" spans="38:48" ht="18.75" x14ac:dyDescent="0.25">
      <c r="AL559" s="113"/>
      <c r="AR559" s="132"/>
      <c r="AS559" s="132"/>
      <c r="AT559" s="132"/>
      <c r="AU559" s="132"/>
      <c r="AV559" s="132"/>
    </row>
    <row r="560" spans="38:48" ht="18.75" x14ac:dyDescent="0.25">
      <c r="AL560" s="113"/>
      <c r="AR560" s="132"/>
      <c r="AS560" s="132"/>
      <c r="AT560" s="132"/>
      <c r="AU560" s="132"/>
      <c r="AV560" s="132"/>
    </row>
    <row r="561" spans="38:48" ht="18.75" x14ac:dyDescent="0.25">
      <c r="AL561" s="113"/>
      <c r="AR561" s="132"/>
      <c r="AS561" s="132"/>
      <c r="AT561" s="132"/>
      <c r="AU561" s="132"/>
      <c r="AV561" s="132"/>
    </row>
    <row r="562" spans="38:48" ht="18.75" x14ac:dyDescent="0.25">
      <c r="AL562" s="113"/>
      <c r="AR562" s="132"/>
      <c r="AS562" s="132"/>
      <c r="AT562" s="132"/>
      <c r="AU562" s="132"/>
      <c r="AV562" s="132"/>
    </row>
    <row r="563" spans="38:48" ht="18.75" x14ac:dyDescent="0.25">
      <c r="AL563" s="113"/>
      <c r="AR563" s="132"/>
      <c r="AS563" s="132"/>
      <c r="AT563" s="132"/>
      <c r="AU563" s="132"/>
      <c r="AV563" s="132"/>
    </row>
    <row r="564" spans="38:48" ht="18.75" x14ac:dyDescent="0.25">
      <c r="AL564" s="113"/>
      <c r="AR564" s="132"/>
      <c r="AS564" s="132"/>
      <c r="AT564" s="132"/>
      <c r="AU564" s="132"/>
      <c r="AV564" s="132"/>
    </row>
    <row r="565" spans="38:48" ht="18.75" x14ac:dyDescent="0.25">
      <c r="AL565" s="113"/>
      <c r="AR565" s="132"/>
      <c r="AS565" s="132"/>
      <c r="AT565" s="132"/>
      <c r="AU565" s="132"/>
      <c r="AV565" s="132"/>
    </row>
    <row r="566" spans="38:48" ht="18.75" x14ac:dyDescent="0.25">
      <c r="AL566" s="113"/>
      <c r="AR566" s="132"/>
      <c r="AS566" s="132"/>
      <c r="AT566" s="132"/>
      <c r="AU566" s="132"/>
      <c r="AV566" s="132"/>
    </row>
    <row r="567" spans="38:48" ht="18.75" x14ac:dyDescent="0.25">
      <c r="AL567" s="113"/>
      <c r="AR567" s="132"/>
      <c r="AS567" s="132"/>
      <c r="AT567" s="132"/>
      <c r="AU567" s="132"/>
      <c r="AV567" s="132"/>
    </row>
    <row r="568" spans="38:48" ht="18.75" x14ac:dyDescent="0.25">
      <c r="AL568" s="113"/>
      <c r="AR568" s="132"/>
      <c r="AS568" s="132"/>
      <c r="AT568" s="132"/>
      <c r="AU568" s="132"/>
      <c r="AV568" s="132"/>
    </row>
    <row r="569" spans="38:48" ht="18.75" x14ac:dyDescent="0.25">
      <c r="AL569" s="113"/>
      <c r="AR569" s="132"/>
      <c r="AS569" s="132"/>
      <c r="AT569" s="132"/>
      <c r="AU569" s="132"/>
      <c r="AV569" s="132"/>
    </row>
    <row r="570" spans="38:48" ht="18.75" x14ac:dyDescent="0.25">
      <c r="AL570" s="113"/>
      <c r="AR570" s="132"/>
      <c r="AS570" s="132"/>
      <c r="AT570" s="132"/>
      <c r="AU570" s="132"/>
      <c r="AV570" s="132"/>
    </row>
    <row r="571" spans="38:48" ht="18.75" x14ac:dyDescent="0.25">
      <c r="AL571" s="113"/>
      <c r="AR571" s="132"/>
      <c r="AS571" s="132"/>
      <c r="AT571" s="132"/>
      <c r="AU571" s="132"/>
      <c r="AV571" s="132"/>
    </row>
    <row r="572" spans="38:48" ht="18.75" x14ac:dyDescent="0.25">
      <c r="AL572" s="113"/>
      <c r="AR572" s="132"/>
      <c r="AS572" s="132"/>
      <c r="AT572" s="132"/>
      <c r="AU572" s="132"/>
      <c r="AV572" s="132"/>
    </row>
    <row r="573" spans="38:48" ht="18.75" x14ac:dyDescent="0.25">
      <c r="AL573" s="113"/>
      <c r="AR573" s="132"/>
      <c r="AS573" s="132"/>
      <c r="AT573" s="132"/>
      <c r="AU573" s="132"/>
      <c r="AV573" s="132"/>
    </row>
    <row r="574" spans="38:48" ht="18.75" x14ac:dyDescent="0.25">
      <c r="AL574" s="113"/>
      <c r="AR574" s="132"/>
      <c r="AS574" s="132"/>
      <c r="AT574" s="132"/>
      <c r="AU574" s="132"/>
      <c r="AV574" s="132"/>
    </row>
    <row r="575" spans="38:48" ht="18.75" x14ac:dyDescent="0.25">
      <c r="AL575" s="113"/>
      <c r="AR575" s="132"/>
      <c r="AS575" s="132"/>
      <c r="AT575" s="132"/>
      <c r="AU575" s="132"/>
      <c r="AV575" s="132"/>
    </row>
    <row r="576" spans="38:48" ht="18.75" x14ac:dyDescent="0.25">
      <c r="AL576" s="113"/>
      <c r="AR576" s="132"/>
      <c r="AS576" s="132"/>
      <c r="AT576" s="132"/>
      <c r="AU576" s="132"/>
      <c r="AV576" s="132"/>
    </row>
    <row r="577" spans="38:48" ht="18.75" x14ac:dyDescent="0.25">
      <c r="AL577" s="113"/>
      <c r="AR577" s="132"/>
      <c r="AS577" s="132"/>
      <c r="AT577" s="132"/>
      <c r="AU577" s="132"/>
      <c r="AV577" s="132"/>
    </row>
    <row r="578" spans="38:48" ht="18.75" x14ac:dyDescent="0.25">
      <c r="AL578" s="113"/>
      <c r="AR578" s="132"/>
      <c r="AS578" s="132"/>
      <c r="AT578" s="132"/>
      <c r="AU578" s="132"/>
      <c r="AV578" s="132"/>
    </row>
    <row r="579" spans="38:48" ht="18.75" x14ac:dyDescent="0.25">
      <c r="AL579" s="113"/>
      <c r="AR579" s="132"/>
      <c r="AS579" s="132"/>
      <c r="AT579" s="132"/>
      <c r="AU579" s="132"/>
      <c r="AV579" s="132"/>
    </row>
    <row r="580" spans="38:48" ht="18.75" x14ac:dyDescent="0.25">
      <c r="AL580" s="113"/>
      <c r="AR580" s="132"/>
      <c r="AS580" s="132"/>
      <c r="AT580" s="132"/>
      <c r="AU580" s="132"/>
      <c r="AV580" s="132"/>
    </row>
    <row r="581" spans="38:48" ht="18.75" x14ac:dyDescent="0.25">
      <c r="AL581" s="113"/>
      <c r="AR581" s="132"/>
      <c r="AS581" s="132"/>
      <c r="AT581" s="132"/>
      <c r="AU581" s="132"/>
      <c r="AV581" s="132"/>
    </row>
    <row r="582" spans="38:48" ht="18.75" x14ac:dyDescent="0.25">
      <c r="AL582" s="113"/>
      <c r="AR582" s="132"/>
      <c r="AS582" s="132"/>
      <c r="AT582" s="132"/>
      <c r="AU582" s="132"/>
      <c r="AV582" s="132"/>
    </row>
    <row r="583" spans="38:48" ht="18.75" x14ac:dyDescent="0.25">
      <c r="AL583" s="113"/>
      <c r="AR583" s="132"/>
      <c r="AS583" s="132"/>
      <c r="AT583" s="132"/>
      <c r="AU583" s="132"/>
      <c r="AV583" s="132"/>
    </row>
    <row r="584" spans="38:48" ht="18.75" x14ac:dyDescent="0.25">
      <c r="AL584" s="113"/>
      <c r="AR584" s="132"/>
      <c r="AS584" s="132"/>
      <c r="AT584" s="132"/>
      <c r="AU584" s="132"/>
      <c r="AV584" s="132"/>
    </row>
    <row r="585" spans="38:48" ht="18.75" x14ac:dyDescent="0.25">
      <c r="AL585" s="113"/>
      <c r="AR585" s="132"/>
      <c r="AS585" s="132"/>
      <c r="AT585" s="132"/>
      <c r="AU585" s="132"/>
      <c r="AV585" s="132"/>
    </row>
    <row r="586" spans="38:48" ht="18.75" x14ac:dyDescent="0.25">
      <c r="AL586" s="113"/>
      <c r="AR586" s="132"/>
      <c r="AS586" s="132"/>
      <c r="AT586" s="132"/>
      <c r="AU586" s="132"/>
      <c r="AV586" s="132"/>
    </row>
    <row r="587" spans="38:48" ht="18.75" x14ac:dyDescent="0.25">
      <c r="AL587" s="113"/>
      <c r="AR587" s="132"/>
      <c r="AS587" s="132"/>
      <c r="AT587" s="132"/>
      <c r="AU587" s="132"/>
      <c r="AV587" s="132"/>
    </row>
    <row r="588" spans="38:48" ht="18.75" x14ac:dyDescent="0.25">
      <c r="AL588" s="113"/>
      <c r="AR588" s="132"/>
      <c r="AS588" s="132"/>
      <c r="AT588" s="132"/>
      <c r="AU588" s="132"/>
      <c r="AV588" s="132"/>
    </row>
    <row r="589" spans="38:48" ht="18.75" x14ac:dyDescent="0.25">
      <c r="AL589" s="113"/>
      <c r="AR589" s="132"/>
      <c r="AS589" s="132"/>
      <c r="AT589" s="132"/>
      <c r="AU589" s="132"/>
      <c r="AV589" s="132"/>
    </row>
    <row r="590" spans="38:48" ht="18.75" x14ac:dyDescent="0.25">
      <c r="AL590" s="113"/>
      <c r="AR590" s="132"/>
      <c r="AS590" s="132"/>
      <c r="AT590" s="132"/>
      <c r="AU590" s="132"/>
      <c r="AV590" s="132"/>
    </row>
    <row r="591" spans="38:48" ht="18.75" x14ac:dyDescent="0.25">
      <c r="AL591" s="113"/>
      <c r="AR591" s="132"/>
      <c r="AS591" s="132"/>
      <c r="AT591" s="132"/>
      <c r="AU591" s="132"/>
      <c r="AV591" s="132"/>
    </row>
    <row r="592" spans="38:48" ht="18.75" x14ac:dyDescent="0.25">
      <c r="AL592" s="113"/>
      <c r="AR592" s="132"/>
      <c r="AS592" s="132"/>
      <c r="AT592" s="132"/>
      <c r="AU592" s="132"/>
      <c r="AV592" s="132"/>
    </row>
    <row r="593" spans="38:48" ht="18.75" x14ac:dyDescent="0.25">
      <c r="AL593" s="113"/>
      <c r="AR593" s="132"/>
      <c r="AS593" s="132"/>
      <c r="AT593" s="132"/>
      <c r="AU593" s="132"/>
      <c r="AV593" s="132"/>
    </row>
    <row r="594" spans="38:48" ht="18.75" x14ac:dyDescent="0.25">
      <c r="AL594" s="113"/>
      <c r="AR594" s="132"/>
      <c r="AS594" s="132"/>
      <c r="AT594" s="132"/>
      <c r="AU594" s="132"/>
      <c r="AV594" s="132"/>
    </row>
    <row r="595" spans="38:48" ht="18.75" x14ac:dyDescent="0.25">
      <c r="AL595" s="113"/>
      <c r="AR595" s="132"/>
      <c r="AS595" s="132"/>
      <c r="AT595" s="132"/>
      <c r="AU595" s="132"/>
      <c r="AV595" s="132"/>
    </row>
    <row r="596" spans="38:48" ht="18.75" x14ac:dyDescent="0.25">
      <c r="AL596" s="113"/>
      <c r="AR596" s="132"/>
      <c r="AS596" s="132"/>
      <c r="AT596" s="132"/>
      <c r="AU596" s="132"/>
      <c r="AV596" s="132"/>
    </row>
    <row r="597" spans="38:48" ht="18.75" x14ac:dyDescent="0.25">
      <c r="AL597" s="113"/>
      <c r="AR597" s="132"/>
      <c r="AS597" s="132"/>
      <c r="AT597" s="132"/>
      <c r="AU597" s="132"/>
      <c r="AV597" s="132"/>
    </row>
    <row r="598" spans="38:48" ht="18.75" x14ac:dyDescent="0.25">
      <c r="AL598" s="113"/>
      <c r="AR598" s="132"/>
      <c r="AS598" s="132"/>
      <c r="AT598" s="132"/>
      <c r="AU598" s="132"/>
      <c r="AV598" s="132"/>
    </row>
    <row r="599" spans="38:48" ht="18.75" x14ac:dyDescent="0.25">
      <c r="AL599" s="113"/>
      <c r="AR599" s="132"/>
      <c r="AS599" s="132"/>
      <c r="AT599" s="132"/>
      <c r="AU599" s="132"/>
      <c r="AV599" s="132"/>
    </row>
    <row r="600" spans="38:48" ht="18.75" x14ac:dyDescent="0.25">
      <c r="AL600" s="113"/>
      <c r="AR600" s="132"/>
      <c r="AS600" s="132"/>
      <c r="AT600" s="132"/>
      <c r="AU600" s="132"/>
      <c r="AV600" s="132"/>
    </row>
    <row r="601" spans="38:48" ht="18.75" x14ac:dyDescent="0.25">
      <c r="AL601" s="113"/>
      <c r="AR601" s="132"/>
      <c r="AS601" s="132"/>
      <c r="AT601" s="132"/>
      <c r="AU601" s="132"/>
      <c r="AV601" s="132"/>
    </row>
    <row r="602" spans="38:48" ht="18.75" x14ac:dyDescent="0.25">
      <c r="AL602" s="113"/>
      <c r="AR602" s="132"/>
      <c r="AS602" s="132"/>
      <c r="AT602" s="132"/>
      <c r="AU602" s="132"/>
      <c r="AV602" s="132"/>
    </row>
    <row r="603" spans="38:48" ht="18.75" x14ac:dyDescent="0.25">
      <c r="AL603" s="113"/>
      <c r="AR603" s="132"/>
      <c r="AS603" s="132"/>
      <c r="AT603" s="132"/>
      <c r="AU603" s="132"/>
      <c r="AV603" s="132"/>
    </row>
    <row r="604" spans="38:48" ht="18.75" x14ac:dyDescent="0.25">
      <c r="AL604" s="113"/>
      <c r="AR604" s="132"/>
      <c r="AS604" s="132"/>
      <c r="AT604" s="132"/>
      <c r="AU604" s="132"/>
      <c r="AV604" s="132"/>
    </row>
    <row r="605" spans="38:48" ht="18.75" x14ac:dyDescent="0.25">
      <c r="AL605" s="113"/>
      <c r="AR605" s="132"/>
      <c r="AS605" s="132"/>
      <c r="AT605" s="132"/>
      <c r="AU605" s="132"/>
      <c r="AV605" s="132"/>
    </row>
    <row r="606" spans="38:48" ht="18.75" x14ac:dyDescent="0.25">
      <c r="AL606" s="113"/>
      <c r="AR606" s="132"/>
      <c r="AS606" s="132"/>
      <c r="AT606" s="132"/>
      <c r="AU606" s="132"/>
      <c r="AV606" s="132"/>
    </row>
    <row r="607" spans="38:48" ht="18.75" x14ac:dyDescent="0.25">
      <c r="AL607" s="113"/>
      <c r="AR607" s="132"/>
      <c r="AS607" s="132"/>
      <c r="AT607" s="132"/>
      <c r="AU607" s="132"/>
      <c r="AV607" s="132"/>
    </row>
    <row r="608" spans="38:48" ht="18.75" x14ac:dyDescent="0.25">
      <c r="AL608" s="113"/>
      <c r="AR608" s="132"/>
      <c r="AS608" s="132"/>
      <c r="AT608" s="132"/>
      <c r="AU608" s="132"/>
      <c r="AV608" s="132"/>
    </row>
    <row r="609" spans="38:48" ht="18.75" x14ac:dyDescent="0.25">
      <c r="AL609" s="113"/>
      <c r="AR609" s="132"/>
      <c r="AS609" s="132"/>
      <c r="AT609" s="132"/>
      <c r="AU609" s="132"/>
      <c r="AV609" s="132"/>
    </row>
    <row r="610" spans="38:48" ht="18.75" x14ac:dyDescent="0.25">
      <c r="AL610" s="113"/>
      <c r="AR610" s="132"/>
      <c r="AS610" s="132"/>
      <c r="AT610" s="132"/>
      <c r="AU610" s="132"/>
      <c r="AV610" s="132"/>
    </row>
    <row r="611" spans="38:48" ht="18.75" x14ac:dyDescent="0.25">
      <c r="AL611" s="113"/>
      <c r="AR611" s="132"/>
      <c r="AS611" s="132"/>
      <c r="AT611" s="132"/>
      <c r="AU611" s="132"/>
      <c r="AV611" s="132"/>
    </row>
    <row r="612" spans="38:48" ht="18.75" x14ac:dyDescent="0.25">
      <c r="AL612" s="113"/>
      <c r="AR612" s="132"/>
      <c r="AS612" s="132"/>
      <c r="AT612" s="132"/>
      <c r="AU612" s="132"/>
      <c r="AV612" s="132"/>
    </row>
    <row r="613" spans="38:48" ht="18.75" x14ac:dyDescent="0.25">
      <c r="AL613" s="113"/>
      <c r="AR613" s="132"/>
      <c r="AS613" s="132"/>
      <c r="AT613" s="132"/>
      <c r="AU613" s="132"/>
      <c r="AV613" s="132"/>
    </row>
    <row r="614" spans="38:48" ht="18.75" x14ac:dyDescent="0.25">
      <c r="AL614" s="113"/>
      <c r="AR614" s="132"/>
      <c r="AS614" s="132"/>
      <c r="AT614" s="132"/>
      <c r="AU614" s="132"/>
      <c r="AV614" s="132"/>
    </row>
    <row r="615" spans="38:48" ht="18.75" x14ac:dyDescent="0.25">
      <c r="AL615" s="113"/>
      <c r="AR615" s="132"/>
      <c r="AS615" s="132"/>
      <c r="AT615" s="132"/>
      <c r="AU615" s="132"/>
      <c r="AV615" s="132"/>
    </row>
    <row r="616" spans="38:48" ht="18.75" x14ac:dyDescent="0.25">
      <c r="AL616" s="113"/>
      <c r="AR616" s="132"/>
      <c r="AS616" s="132"/>
      <c r="AT616" s="132"/>
      <c r="AU616" s="132"/>
      <c r="AV616" s="132"/>
    </row>
    <row r="617" spans="38:48" ht="18.75" x14ac:dyDescent="0.25">
      <c r="AL617" s="113"/>
      <c r="AR617" s="132"/>
      <c r="AS617" s="132"/>
      <c r="AT617" s="132"/>
      <c r="AU617" s="132"/>
      <c r="AV617" s="132"/>
    </row>
    <row r="618" spans="38:48" ht="18.75" x14ac:dyDescent="0.25">
      <c r="AL618" s="113"/>
      <c r="AR618" s="132"/>
      <c r="AS618" s="132"/>
      <c r="AT618" s="132"/>
      <c r="AU618" s="132"/>
      <c r="AV618" s="132"/>
    </row>
    <row r="619" spans="38:48" ht="18.75" x14ac:dyDescent="0.25">
      <c r="AL619" s="113"/>
      <c r="AR619" s="132"/>
      <c r="AS619" s="132"/>
      <c r="AT619" s="132"/>
      <c r="AU619" s="132"/>
      <c r="AV619" s="132"/>
    </row>
    <row r="620" spans="38:48" ht="18.75" x14ac:dyDescent="0.25">
      <c r="AL620" s="113"/>
      <c r="AR620" s="132"/>
      <c r="AS620" s="132"/>
      <c r="AT620" s="132"/>
      <c r="AU620" s="132"/>
      <c r="AV620" s="132"/>
    </row>
    <row r="621" spans="38:48" ht="18.75" x14ac:dyDescent="0.25">
      <c r="AL621" s="113"/>
      <c r="AR621" s="132"/>
      <c r="AS621" s="132"/>
      <c r="AT621" s="132"/>
      <c r="AU621" s="132"/>
      <c r="AV621" s="132"/>
    </row>
    <row r="622" spans="38:48" ht="18.75" x14ac:dyDescent="0.25">
      <c r="AL622" s="113"/>
      <c r="AR622" s="132"/>
      <c r="AS622" s="132"/>
      <c r="AT622" s="132"/>
      <c r="AU622" s="132"/>
      <c r="AV622" s="132"/>
    </row>
    <row r="623" spans="38:48" ht="18.75" x14ac:dyDescent="0.25">
      <c r="AL623" s="113"/>
      <c r="AR623" s="132"/>
      <c r="AS623" s="132"/>
      <c r="AT623" s="132"/>
      <c r="AU623" s="132"/>
      <c r="AV623" s="132"/>
    </row>
    <row r="624" spans="38:48" ht="18.75" x14ac:dyDescent="0.25">
      <c r="AL624" s="113"/>
      <c r="AR624" s="132"/>
      <c r="AS624" s="132"/>
      <c r="AT624" s="132"/>
      <c r="AU624" s="132"/>
      <c r="AV624" s="132"/>
    </row>
    <row r="625" spans="38:48" ht="18.75" x14ac:dyDescent="0.25">
      <c r="AL625" s="113"/>
      <c r="AR625" s="132"/>
      <c r="AS625" s="132"/>
      <c r="AT625" s="132"/>
      <c r="AU625" s="132"/>
      <c r="AV625" s="132"/>
    </row>
    <row r="626" spans="38:48" ht="18.75" x14ac:dyDescent="0.25">
      <c r="AL626" s="113"/>
      <c r="AR626" s="132"/>
      <c r="AS626" s="132"/>
      <c r="AT626" s="132"/>
      <c r="AU626" s="132"/>
      <c r="AV626" s="132"/>
    </row>
    <row r="627" spans="38:48" ht="18.75" x14ac:dyDescent="0.25">
      <c r="AL627" s="113"/>
      <c r="AR627" s="132"/>
      <c r="AS627" s="132"/>
      <c r="AT627" s="132"/>
      <c r="AU627" s="132"/>
      <c r="AV627" s="132"/>
    </row>
    <row r="628" spans="38:48" ht="18.75" x14ac:dyDescent="0.25">
      <c r="AL628" s="113"/>
      <c r="AR628" s="132"/>
      <c r="AS628" s="132"/>
      <c r="AT628" s="132"/>
      <c r="AU628" s="132"/>
      <c r="AV628" s="132"/>
    </row>
    <row r="629" spans="38:48" ht="18.75" x14ac:dyDescent="0.25">
      <c r="AL629" s="113"/>
      <c r="AR629" s="132"/>
      <c r="AS629" s="132"/>
      <c r="AT629" s="132"/>
      <c r="AU629" s="132"/>
      <c r="AV629" s="132"/>
    </row>
    <row r="630" spans="38:48" ht="18.75" x14ac:dyDescent="0.25">
      <c r="AL630" s="113"/>
      <c r="AR630" s="132"/>
      <c r="AS630" s="132"/>
      <c r="AT630" s="132"/>
      <c r="AU630" s="132"/>
      <c r="AV630" s="132"/>
    </row>
    <row r="631" spans="38:48" ht="18.75" x14ac:dyDescent="0.25">
      <c r="AL631" s="113"/>
      <c r="AR631" s="132"/>
      <c r="AS631" s="132"/>
      <c r="AT631" s="132"/>
      <c r="AU631" s="132"/>
      <c r="AV631" s="132"/>
    </row>
    <row r="632" spans="38:48" ht="18.75" x14ac:dyDescent="0.25">
      <c r="AL632" s="113"/>
      <c r="AR632" s="132"/>
      <c r="AS632" s="132"/>
      <c r="AT632" s="132"/>
      <c r="AU632" s="132"/>
      <c r="AV632" s="132"/>
    </row>
    <row r="633" spans="38:48" ht="18.75" x14ac:dyDescent="0.25">
      <c r="AL633" s="113"/>
      <c r="AR633" s="132"/>
      <c r="AS633" s="132"/>
      <c r="AT633" s="132"/>
      <c r="AU633" s="132"/>
      <c r="AV633" s="132"/>
    </row>
    <row r="634" spans="38:48" ht="18.75" x14ac:dyDescent="0.25">
      <c r="AL634" s="113"/>
      <c r="AR634" s="132"/>
      <c r="AS634" s="132"/>
      <c r="AT634" s="132"/>
      <c r="AU634" s="132"/>
      <c r="AV634" s="132"/>
    </row>
    <row r="635" spans="38:48" ht="18.75" x14ac:dyDescent="0.25">
      <c r="AL635" s="113"/>
      <c r="AR635" s="132"/>
      <c r="AS635" s="132"/>
      <c r="AT635" s="132"/>
      <c r="AU635" s="132"/>
      <c r="AV635" s="132"/>
    </row>
    <row r="636" spans="38:48" ht="18.75" x14ac:dyDescent="0.25">
      <c r="AL636" s="113"/>
      <c r="AR636" s="132"/>
      <c r="AS636" s="132"/>
      <c r="AT636" s="132"/>
      <c r="AU636" s="132"/>
      <c r="AV636" s="132"/>
    </row>
    <row r="637" spans="38:48" ht="18.75" x14ac:dyDescent="0.25">
      <c r="AL637" s="113"/>
      <c r="AR637" s="132"/>
      <c r="AS637" s="132"/>
      <c r="AT637" s="132"/>
      <c r="AU637" s="132"/>
      <c r="AV637" s="132"/>
    </row>
    <row r="638" spans="38:48" ht="18.75" x14ac:dyDescent="0.25">
      <c r="AL638" s="113"/>
      <c r="AR638" s="132"/>
      <c r="AS638" s="132"/>
      <c r="AT638" s="132"/>
      <c r="AU638" s="132"/>
      <c r="AV638" s="132"/>
    </row>
    <row r="639" spans="38:48" ht="18.75" x14ac:dyDescent="0.25">
      <c r="AL639" s="113"/>
      <c r="AR639" s="132"/>
      <c r="AS639" s="132"/>
      <c r="AT639" s="132"/>
      <c r="AU639" s="132"/>
      <c r="AV639" s="132"/>
    </row>
    <row r="640" spans="38:48" ht="18.75" x14ac:dyDescent="0.25">
      <c r="AL640" s="113"/>
      <c r="AR640" s="132"/>
      <c r="AS640" s="132"/>
      <c r="AT640" s="132"/>
      <c r="AU640" s="132"/>
      <c r="AV640" s="132"/>
    </row>
    <row r="641" spans="38:48" ht="18.75" x14ac:dyDescent="0.25">
      <c r="AL641" s="113"/>
      <c r="AR641" s="132"/>
      <c r="AS641" s="132"/>
      <c r="AT641" s="132"/>
      <c r="AU641" s="132"/>
      <c r="AV641" s="132"/>
    </row>
    <row r="642" spans="38:48" ht="18.75" x14ac:dyDescent="0.25">
      <c r="AL642" s="113"/>
      <c r="AR642" s="132"/>
      <c r="AS642" s="132"/>
      <c r="AT642" s="132"/>
      <c r="AU642" s="132"/>
      <c r="AV642" s="132"/>
    </row>
    <row r="643" spans="38:48" ht="18.75" x14ac:dyDescent="0.25">
      <c r="AL643" s="113"/>
      <c r="AR643" s="132"/>
      <c r="AS643" s="132"/>
      <c r="AT643" s="132"/>
      <c r="AU643" s="132"/>
      <c r="AV643" s="132"/>
    </row>
    <row r="644" spans="38:48" ht="18.75" x14ac:dyDescent="0.25">
      <c r="AL644" s="113"/>
      <c r="AR644" s="132"/>
      <c r="AS644" s="132"/>
      <c r="AT644" s="132"/>
      <c r="AU644" s="132"/>
      <c r="AV644" s="132"/>
    </row>
    <row r="645" spans="38:48" ht="18.75" x14ac:dyDescent="0.25">
      <c r="AL645" s="113"/>
      <c r="AR645" s="132"/>
      <c r="AS645" s="132"/>
      <c r="AT645" s="132"/>
      <c r="AU645" s="132"/>
      <c r="AV645" s="132"/>
    </row>
    <row r="646" spans="38:48" ht="18.75" x14ac:dyDescent="0.25">
      <c r="AL646" s="113"/>
      <c r="AR646" s="132"/>
      <c r="AS646" s="132"/>
      <c r="AT646" s="132"/>
      <c r="AU646" s="132"/>
      <c r="AV646" s="132"/>
    </row>
    <row r="647" spans="38:48" ht="18.75" x14ac:dyDescent="0.25">
      <c r="AL647" s="113"/>
      <c r="AR647" s="132"/>
      <c r="AS647" s="132"/>
      <c r="AT647" s="132"/>
      <c r="AU647" s="132"/>
      <c r="AV647" s="132"/>
    </row>
    <row r="648" spans="38:48" ht="18.75" x14ac:dyDescent="0.25">
      <c r="AL648" s="113"/>
      <c r="AR648" s="132"/>
      <c r="AS648" s="132"/>
      <c r="AT648" s="132"/>
      <c r="AU648" s="132"/>
      <c r="AV648" s="132"/>
    </row>
    <row r="649" spans="38:48" ht="18.75" x14ac:dyDescent="0.25">
      <c r="AL649" s="113"/>
      <c r="AR649" s="132"/>
      <c r="AS649" s="132"/>
      <c r="AT649" s="132"/>
      <c r="AU649" s="132"/>
      <c r="AV649" s="132"/>
    </row>
    <row r="650" spans="38:48" ht="18.75" x14ac:dyDescent="0.25">
      <c r="AL650" s="113"/>
      <c r="AR650" s="132"/>
      <c r="AS650" s="132"/>
      <c r="AT650" s="132"/>
      <c r="AU650" s="132"/>
      <c r="AV650" s="132"/>
    </row>
    <row r="651" spans="38:48" ht="18.75" x14ac:dyDescent="0.25">
      <c r="AL651" s="113"/>
      <c r="AR651" s="132"/>
      <c r="AS651" s="132"/>
      <c r="AT651" s="132"/>
      <c r="AU651" s="132"/>
      <c r="AV651" s="132"/>
    </row>
    <row r="652" spans="38:48" ht="18.75" x14ac:dyDescent="0.25">
      <c r="AL652" s="113"/>
      <c r="AR652" s="132"/>
      <c r="AS652" s="132"/>
      <c r="AT652" s="132"/>
      <c r="AU652" s="132"/>
      <c r="AV652" s="132"/>
    </row>
    <row r="653" spans="38:48" ht="18.75" x14ac:dyDescent="0.25">
      <c r="AL653" s="113"/>
      <c r="AR653" s="132"/>
      <c r="AS653" s="132"/>
      <c r="AT653" s="132"/>
      <c r="AU653" s="132"/>
      <c r="AV653" s="132"/>
    </row>
    <row r="654" spans="38:48" ht="18.75" x14ac:dyDescent="0.25">
      <c r="AL654" s="113"/>
      <c r="AR654" s="132"/>
      <c r="AS654" s="132"/>
      <c r="AT654" s="132"/>
      <c r="AU654" s="132"/>
      <c r="AV654" s="132"/>
    </row>
    <row r="655" spans="38:48" ht="18.75" x14ac:dyDescent="0.25">
      <c r="AL655" s="113"/>
      <c r="AR655" s="132"/>
      <c r="AS655" s="132"/>
      <c r="AT655" s="132"/>
      <c r="AU655" s="132"/>
      <c r="AV655" s="132"/>
    </row>
    <row r="656" spans="38:48" ht="18.75" x14ac:dyDescent="0.25">
      <c r="AL656" s="113"/>
      <c r="AR656" s="132"/>
      <c r="AS656" s="132"/>
      <c r="AT656" s="132"/>
      <c r="AU656" s="132"/>
      <c r="AV656" s="132"/>
    </row>
    <row r="657" spans="38:48" ht="18.75" x14ac:dyDescent="0.25">
      <c r="AL657" s="113"/>
      <c r="AR657" s="132"/>
      <c r="AS657" s="132"/>
      <c r="AT657" s="132"/>
      <c r="AU657" s="132"/>
      <c r="AV657" s="132"/>
    </row>
    <row r="658" spans="38:48" ht="18.75" x14ac:dyDescent="0.25">
      <c r="AL658" s="113"/>
      <c r="AR658" s="132"/>
      <c r="AS658" s="132"/>
      <c r="AT658" s="132"/>
      <c r="AU658" s="132"/>
      <c r="AV658" s="132"/>
    </row>
    <row r="659" spans="38:48" ht="18.75" x14ac:dyDescent="0.25">
      <c r="AL659" s="113"/>
      <c r="AR659" s="132"/>
      <c r="AS659" s="132"/>
      <c r="AT659" s="132"/>
      <c r="AU659" s="132"/>
      <c r="AV659" s="132"/>
    </row>
    <row r="660" spans="38:48" ht="18.75" x14ac:dyDescent="0.25">
      <c r="AL660" s="113"/>
      <c r="AR660" s="132"/>
      <c r="AS660" s="132"/>
      <c r="AT660" s="132"/>
      <c r="AU660" s="132"/>
      <c r="AV660" s="132"/>
    </row>
    <row r="661" spans="38:48" ht="18.75" x14ac:dyDescent="0.25">
      <c r="AL661" s="113"/>
      <c r="AR661" s="132"/>
      <c r="AS661" s="132"/>
      <c r="AT661" s="132"/>
      <c r="AU661" s="132"/>
      <c r="AV661" s="132"/>
    </row>
    <row r="662" spans="38:48" ht="18.75" x14ac:dyDescent="0.25">
      <c r="AL662" s="113"/>
      <c r="AR662" s="132"/>
      <c r="AS662" s="132"/>
      <c r="AT662" s="132"/>
      <c r="AU662" s="132"/>
      <c r="AV662" s="132"/>
    </row>
    <row r="663" spans="38:48" ht="18.75" x14ac:dyDescent="0.25">
      <c r="AL663" s="113"/>
      <c r="AR663" s="132"/>
      <c r="AS663" s="132"/>
      <c r="AT663" s="132"/>
      <c r="AU663" s="132"/>
      <c r="AV663" s="132"/>
    </row>
    <row r="664" spans="38:48" ht="18.75" x14ac:dyDescent="0.25">
      <c r="AL664" s="113"/>
      <c r="AR664" s="132"/>
      <c r="AS664" s="132"/>
      <c r="AT664" s="132"/>
      <c r="AU664" s="132"/>
      <c r="AV664" s="132"/>
    </row>
    <row r="665" spans="38:48" ht="18.75" x14ac:dyDescent="0.25">
      <c r="AL665" s="113"/>
      <c r="AR665" s="132"/>
      <c r="AS665" s="132"/>
      <c r="AT665" s="132"/>
      <c r="AU665" s="132"/>
      <c r="AV665" s="132"/>
    </row>
    <row r="666" spans="38:48" ht="18.75" x14ac:dyDescent="0.25">
      <c r="AL666" s="113"/>
      <c r="AR666" s="132"/>
      <c r="AS666" s="132"/>
      <c r="AT666" s="132"/>
      <c r="AU666" s="132"/>
      <c r="AV666" s="132"/>
    </row>
    <row r="667" spans="38:48" ht="18.75" x14ac:dyDescent="0.25">
      <c r="AL667" s="113"/>
      <c r="AR667" s="132"/>
      <c r="AS667" s="132"/>
      <c r="AT667" s="132"/>
      <c r="AU667" s="132"/>
      <c r="AV667" s="132"/>
    </row>
    <row r="668" spans="38:48" ht="18.75" x14ac:dyDescent="0.25">
      <c r="AL668" s="113"/>
      <c r="AR668" s="132"/>
      <c r="AS668" s="132"/>
      <c r="AT668" s="132"/>
      <c r="AU668" s="132"/>
      <c r="AV668" s="132"/>
    </row>
    <row r="669" spans="38:48" ht="18.75" x14ac:dyDescent="0.25">
      <c r="AL669" s="113"/>
      <c r="AR669" s="132"/>
      <c r="AS669" s="132"/>
      <c r="AT669" s="132"/>
      <c r="AU669" s="132"/>
      <c r="AV669" s="132"/>
    </row>
    <row r="670" spans="38:48" ht="18.75" x14ac:dyDescent="0.25">
      <c r="AL670" s="113"/>
      <c r="AR670" s="132"/>
      <c r="AS670" s="132"/>
      <c r="AT670" s="132"/>
      <c r="AU670" s="132"/>
      <c r="AV670" s="132"/>
    </row>
    <row r="671" spans="38:48" ht="18.75" x14ac:dyDescent="0.25">
      <c r="AL671" s="113"/>
      <c r="AR671" s="132"/>
      <c r="AS671" s="132"/>
      <c r="AT671" s="132"/>
      <c r="AU671" s="132"/>
      <c r="AV671" s="132"/>
    </row>
    <row r="672" spans="38:48" ht="18.75" x14ac:dyDescent="0.25">
      <c r="AL672" s="113"/>
      <c r="AR672" s="132"/>
      <c r="AS672" s="132"/>
      <c r="AT672" s="132"/>
      <c r="AU672" s="132"/>
      <c r="AV672" s="132"/>
    </row>
    <row r="673" spans="38:48" ht="18.75" x14ac:dyDescent="0.25">
      <c r="AL673" s="113"/>
      <c r="AR673" s="132"/>
      <c r="AS673" s="132"/>
      <c r="AT673" s="132"/>
      <c r="AU673" s="132"/>
      <c r="AV673" s="132"/>
    </row>
    <row r="674" spans="38:48" ht="18.75" x14ac:dyDescent="0.25">
      <c r="AL674" s="113"/>
      <c r="AR674" s="132"/>
      <c r="AS674" s="132"/>
      <c r="AT674" s="132"/>
      <c r="AU674" s="132"/>
      <c r="AV674" s="132"/>
    </row>
    <row r="675" spans="38:48" ht="18.75" x14ac:dyDescent="0.25">
      <c r="AL675" s="113"/>
      <c r="AR675" s="132"/>
      <c r="AS675" s="132"/>
      <c r="AT675" s="132"/>
      <c r="AU675" s="132"/>
      <c r="AV675" s="132"/>
    </row>
    <row r="676" spans="38:48" ht="18.75" x14ac:dyDescent="0.25">
      <c r="AL676" s="113"/>
      <c r="AR676" s="132"/>
      <c r="AS676" s="132"/>
      <c r="AT676" s="132"/>
      <c r="AU676" s="132"/>
      <c r="AV676" s="132"/>
    </row>
    <row r="677" spans="38:48" ht="18.75" x14ac:dyDescent="0.25">
      <c r="AL677" s="113"/>
      <c r="AR677" s="132"/>
      <c r="AS677" s="132"/>
      <c r="AT677" s="132"/>
      <c r="AU677" s="132"/>
      <c r="AV677" s="132"/>
    </row>
    <row r="678" spans="38:48" ht="18.75" x14ac:dyDescent="0.25">
      <c r="AL678" s="113"/>
      <c r="AR678" s="132"/>
      <c r="AS678" s="132"/>
      <c r="AT678" s="132"/>
      <c r="AU678" s="132"/>
      <c r="AV678" s="132"/>
    </row>
    <row r="679" spans="38:48" ht="18.75" x14ac:dyDescent="0.25">
      <c r="AL679" s="113"/>
      <c r="AR679" s="132"/>
      <c r="AS679" s="132"/>
      <c r="AT679" s="132"/>
      <c r="AU679" s="132"/>
      <c r="AV679" s="132"/>
    </row>
    <row r="680" spans="38:48" ht="18.75" x14ac:dyDescent="0.25">
      <c r="AL680" s="113"/>
      <c r="AR680" s="132"/>
      <c r="AS680" s="132"/>
      <c r="AT680" s="132"/>
      <c r="AU680" s="132"/>
      <c r="AV680" s="132"/>
    </row>
    <row r="681" spans="38:48" ht="18.75" x14ac:dyDescent="0.25">
      <c r="AL681" s="113"/>
      <c r="AR681" s="132"/>
      <c r="AS681" s="132"/>
      <c r="AT681" s="132"/>
      <c r="AU681" s="132"/>
      <c r="AV681" s="132"/>
    </row>
    <row r="682" spans="38:48" ht="18.75" x14ac:dyDescent="0.25">
      <c r="AL682" s="113"/>
      <c r="AR682" s="132"/>
      <c r="AS682" s="132"/>
      <c r="AT682" s="132"/>
      <c r="AU682" s="132"/>
      <c r="AV682" s="132"/>
    </row>
    <row r="683" spans="38:48" ht="18.75" x14ac:dyDescent="0.25">
      <c r="AL683" s="113"/>
      <c r="AR683" s="132"/>
      <c r="AS683" s="132"/>
      <c r="AT683" s="132"/>
      <c r="AU683" s="132"/>
      <c r="AV683" s="132"/>
    </row>
    <row r="684" spans="38:48" ht="18.75" x14ac:dyDescent="0.25">
      <c r="AL684" s="113"/>
      <c r="AR684" s="132"/>
      <c r="AS684" s="132"/>
      <c r="AT684" s="132"/>
      <c r="AU684" s="132"/>
      <c r="AV684" s="132"/>
    </row>
    <row r="685" spans="38:48" ht="18.75" x14ac:dyDescent="0.25">
      <c r="AL685" s="113"/>
      <c r="AR685" s="132"/>
      <c r="AS685" s="132"/>
      <c r="AT685" s="132"/>
      <c r="AU685" s="132"/>
      <c r="AV685" s="132"/>
    </row>
    <row r="686" spans="38:48" ht="18.75" x14ac:dyDescent="0.25">
      <c r="AL686" s="113"/>
      <c r="AR686" s="132"/>
      <c r="AS686" s="132"/>
      <c r="AT686" s="132"/>
      <c r="AU686" s="132"/>
      <c r="AV686" s="132"/>
    </row>
    <row r="687" spans="38:48" ht="18.75" x14ac:dyDescent="0.25">
      <c r="AL687" s="113"/>
      <c r="AR687" s="132"/>
      <c r="AS687" s="132"/>
      <c r="AT687" s="132"/>
      <c r="AU687" s="132"/>
      <c r="AV687" s="132"/>
    </row>
    <row r="688" spans="38:48" ht="18.75" x14ac:dyDescent="0.25">
      <c r="AL688" s="113"/>
      <c r="AR688" s="132"/>
      <c r="AS688" s="132"/>
      <c r="AT688" s="132"/>
      <c r="AU688" s="132"/>
      <c r="AV688" s="132"/>
    </row>
    <row r="689" spans="38:48" ht="18.75" x14ac:dyDescent="0.25">
      <c r="AL689" s="113"/>
      <c r="AR689" s="132"/>
      <c r="AS689" s="132"/>
      <c r="AT689" s="132"/>
      <c r="AU689" s="132"/>
      <c r="AV689" s="132"/>
    </row>
    <row r="690" spans="38:48" ht="18.75" x14ac:dyDescent="0.25">
      <c r="AL690" s="113"/>
      <c r="AR690" s="132"/>
      <c r="AS690" s="132"/>
      <c r="AT690" s="132"/>
      <c r="AU690" s="132"/>
      <c r="AV690" s="132"/>
    </row>
    <row r="691" spans="38:48" ht="18.75" x14ac:dyDescent="0.25">
      <c r="AL691" s="113"/>
      <c r="AR691" s="132"/>
      <c r="AS691" s="132"/>
      <c r="AT691" s="132"/>
      <c r="AU691" s="132"/>
      <c r="AV691" s="132"/>
    </row>
    <row r="692" spans="38:48" ht="18.75" x14ac:dyDescent="0.25">
      <c r="AL692" s="113"/>
      <c r="AR692" s="132"/>
      <c r="AS692" s="132"/>
      <c r="AT692" s="132"/>
      <c r="AU692" s="132"/>
      <c r="AV692" s="132"/>
    </row>
    <row r="693" spans="38:48" ht="18.75" x14ac:dyDescent="0.25">
      <c r="AL693" s="113"/>
      <c r="AR693" s="132"/>
      <c r="AS693" s="132"/>
      <c r="AT693" s="132"/>
      <c r="AU693" s="132"/>
      <c r="AV693" s="132"/>
    </row>
    <row r="694" spans="38:48" ht="18.75" x14ac:dyDescent="0.25">
      <c r="AL694" s="113"/>
      <c r="AR694" s="132"/>
      <c r="AS694" s="132"/>
      <c r="AT694" s="132"/>
      <c r="AU694" s="132"/>
      <c r="AV694" s="132"/>
    </row>
    <row r="695" spans="38:48" ht="18.75" x14ac:dyDescent="0.25">
      <c r="AL695" s="113"/>
      <c r="AR695" s="132"/>
      <c r="AS695" s="132"/>
      <c r="AT695" s="132"/>
      <c r="AU695" s="132"/>
      <c r="AV695" s="132"/>
    </row>
    <row r="696" spans="38:48" ht="18.75" x14ac:dyDescent="0.25">
      <c r="AL696" s="113"/>
      <c r="AR696" s="132"/>
      <c r="AS696" s="132"/>
      <c r="AT696" s="132"/>
      <c r="AU696" s="132"/>
      <c r="AV696" s="132"/>
    </row>
    <row r="697" spans="38:48" ht="18.75" x14ac:dyDescent="0.25">
      <c r="AL697" s="113"/>
      <c r="AR697" s="132"/>
      <c r="AS697" s="132"/>
      <c r="AT697" s="132"/>
      <c r="AU697" s="132"/>
      <c r="AV697" s="132"/>
    </row>
    <row r="698" spans="38:48" ht="18.75" x14ac:dyDescent="0.25">
      <c r="AL698" s="113"/>
      <c r="AR698" s="132"/>
      <c r="AS698" s="132"/>
      <c r="AT698" s="132"/>
      <c r="AU698" s="132"/>
      <c r="AV698" s="132"/>
    </row>
    <row r="699" spans="38:48" ht="18.75" x14ac:dyDescent="0.25">
      <c r="AL699" s="113"/>
      <c r="AR699" s="132"/>
      <c r="AS699" s="132"/>
      <c r="AT699" s="132"/>
      <c r="AU699" s="132"/>
      <c r="AV699" s="132"/>
    </row>
    <row r="700" spans="38:48" ht="18.75" x14ac:dyDescent="0.25">
      <c r="AL700" s="113"/>
      <c r="AR700" s="132"/>
      <c r="AS700" s="132"/>
      <c r="AT700" s="132"/>
      <c r="AU700" s="132"/>
      <c r="AV700" s="132"/>
    </row>
    <row r="701" spans="38:48" ht="18.75" x14ac:dyDescent="0.25">
      <c r="AL701" s="113"/>
      <c r="AR701" s="132"/>
      <c r="AS701" s="132"/>
      <c r="AT701" s="132"/>
      <c r="AU701" s="132"/>
      <c r="AV701" s="132"/>
    </row>
    <row r="702" spans="38:48" ht="18.75" x14ac:dyDescent="0.25">
      <c r="AL702" s="113"/>
      <c r="AR702" s="132"/>
      <c r="AS702" s="132"/>
      <c r="AT702" s="132"/>
      <c r="AU702" s="132"/>
      <c r="AV702" s="132"/>
    </row>
    <row r="703" spans="38:48" ht="18.75" x14ac:dyDescent="0.25">
      <c r="AL703" s="113"/>
      <c r="AR703" s="132"/>
      <c r="AS703" s="132"/>
      <c r="AT703" s="132"/>
      <c r="AU703" s="132"/>
      <c r="AV703" s="132"/>
    </row>
    <row r="704" spans="38:48" ht="18.75" x14ac:dyDescent="0.25">
      <c r="AL704" s="113"/>
      <c r="AR704" s="132"/>
      <c r="AS704" s="132"/>
      <c r="AT704" s="132"/>
      <c r="AU704" s="132"/>
      <c r="AV704" s="132"/>
    </row>
    <row r="705" spans="38:48" ht="18.75" x14ac:dyDescent="0.25">
      <c r="AL705" s="113"/>
      <c r="AR705" s="132"/>
      <c r="AS705" s="132"/>
      <c r="AT705" s="132"/>
      <c r="AU705" s="132"/>
      <c r="AV705" s="132"/>
    </row>
    <row r="706" spans="38:48" ht="18.75" x14ac:dyDescent="0.25">
      <c r="AL706" s="113"/>
      <c r="AR706" s="132"/>
      <c r="AS706" s="132"/>
      <c r="AT706" s="132"/>
      <c r="AU706" s="132"/>
      <c r="AV706" s="132"/>
    </row>
    <row r="707" spans="38:48" ht="18.75" x14ac:dyDescent="0.25">
      <c r="AL707" s="113"/>
      <c r="AR707" s="132"/>
      <c r="AS707" s="132"/>
      <c r="AT707" s="132"/>
      <c r="AU707" s="132"/>
      <c r="AV707" s="132"/>
    </row>
    <row r="708" spans="38:48" ht="18.75" x14ac:dyDescent="0.25">
      <c r="AL708" s="113"/>
      <c r="AR708" s="132"/>
      <c r="AS708" s="132"/>
      <c r="AT708" s="132"/>
      <c r="AU708" s="132"/>
      <c r="AV708" s="132"/>
    </row>
    <row r="709" spans="38:48" ht="18.75" x14ac:dyDescent="0.25">
      <c r="AL709" s="113"/>
      <c r="AR709" s="132"/>
      <c r="AS709" s="132"/>
      <c r="AT709" s="132"/>
      <c r="AU709" s="132"/>
      <c r="AV709" s="132"/>
    </row>
    <row r="710" spans="38:48" ht="18.75" x14ac:dyDescent="0.25">
      <c r="AL710" s="113"/>
      <c r="AR710" s="132"/>
      <c r="AS710" s="132"/>
      <c r="AT710" s="132"/>
      <c r="AU710" s="132"/>
      <c r="AV710" s="132"/>
    </row>
    <row r="711" spans="38:48" ht="18.75" x14ac:dyDescent="0.25">
      <c r="AL711" s="113"/>
      <c r="AR711" s="132"/>
      <c r="AS711" s="132"/>
      <c r="AT711" s="132"/>
      <c r="AU711" s="132"/>
      <c r="AV711" s="132"/>
    </row>
    <row r="712" spans="38:48" ht="18.75" x14ac:dyDescent="0.25">
      <c r="AL712" s="113"/>
      <c r="AR712" s="132"/>
      <c r="AS712" s="132"/>
      <c r="AT712" s="132"/>
      <c r="AU712" s="132"/>
      <c r="AV712" s="132"/>
    </row>
    <row r="713" spans="38:48" ht="18.75" x14ac:dyDescent="0.25">
      <c r="AL713" s="113"/>
      <c r="AR713" s="132"/>
      <c r="AS713" s="132"/>
      <c r="AT713" s="132"/>
      <c r="AU713" s="132"/>
      <c r="AV713" s="132"/>
    </row>
    <row r="714" spans="38:48" ht="18.75" x14ac:dyDescent="0.25">
      <c r="AL714" s="113"/>
      <c r="AR714" s="132"/>
      <c r="AS714" s="132"/>
      <c r="AT714" s="132"/>
      <c r="AU714" s="132"/>
      <c r="AV714" s="132"/>
    </row>
    <row r="715" spans="38:48" ht="18.75" x14ac:dyDescent="0.25">
      <c r="AL715" s="113"/>
      <c r="AR715" s="132"/>
      <c r="AS715" s="132"/>
      <c r="AT715" s="132"/>
      <c r="AU715" s="132"/>
      <c r="AV715" s="132"/>
    </row>
    <row r="716" spans="38:48" ht="18.75" x14ac:dyDescent="0.25">
      <c r="AL716" s="113"/>
      <c r="AR716" s="132"/>
      <c r="AS716" s="132"/>
      <c r="AT716" s="132"/>
      <c r="AU716" s="132"/>
      <c r="AV716" s="132"/>
    </row>
    <row r="717" spans="38:48" ht="18.75" x14ac:dyDescent="0.25">
      <c r="AL717" s="113"/>
      <c r="AR717" s="132"/>
      <c r="AS717" s="132"/>
      <c r="AT717" s="132"/>
      <c r="AU717" s="132"/>
      <c r="AV717" s="132"/>
    </row>
    <row r="718" spans="38:48" ht="18.75" x14ac:dyDescent="0.25">
      <c r="AL718" s="113"/>
      <c r="AR718" s="132"/>
      <c r="AS718" s="132"/>
      <c r="AT718" s="132"/>
      <c r="AU718" s="132"/>
      <c r="AV718" s="132"/>
    </row>
    <row r="719" spans="38:48" ht="18.75" x14ac:dyDescent="0.25">
      <c r="AL719" s="113"/>
      <c r="AR719" s="132"/>
      <c r="AS719" s="132"/>
      <c r="AT719" s="132"/>
      <c r="AU719" s="132"/>
      <c r="AV719" s="132"/>
    </row>
    <row r="720" spans="38:48" ht="18.75" x14ac:dyDescent="0.25">
      <c r="AL720" s="113"/>
      <c r="AR720" s="132"/>
      <c r="AS720" s="132"/>
      <c r="AT720" s="132"/>
      <c r="AU720" s="132"/>
      <c r="AV720" s="132"/>
    </row>
    <row r="721" spans="38:48" ht="18.75" x14ac:dyDescent="0.25">
      <c r="AL721" s="113"/>
      <c r="AR721" s="132"/>
      <c r="AS721" s="132"/>
      <c r="AT721" s="132"/>
      <c r="AU721" s="132"/>
      <c r="AV721" s="132"/>
    </row>
    <row r="722" spans="38:48" ht="18.75" x14ac:dyDescent="0.25">
      <c r="AL722" s="113"/>
      <c r="AR722" s="132"/>
      <c r="AS722" s="132"/>
      <c r="AT722" s="132"/>
      <c r="AU722" s="132"/>
      <c r="AV722" s="132"/>
    </row>
    <row r="723" spans="38:48" ht="18.75" x14ac:dyDescent="0.25">
      <c r="AL723" s="113"/>
      <c r="AR723" s="132"/>
      <c r="AS723" s="132"/>
      <c r="AT723" s="132"/>
      <c r="AU723" s="132"/>
      <c r="AV723" s="132"/>
    </row>
    <row r="724" spans="38:48" ht="18.75" x14ac:dyDescent="0.25">
      <c r="AL724" s="113"/>
      <c r="AR724" s="132"/>
      <c r="AS724" s="132"/>
      <c r="AT724" s="132"/>
      <c r="AU724" s="132"/>
      <c r="AV724" s="132"/>
    </row>
    <row r="725" spans="38:48" ht="18.75" x14ac:dyDescent="0.25">
      <c r="AL725" s="113"/>
      <c r="AR725" s="132"/>
      <c r="AS725" s="132"/>
      <c r="AT725" s="132"/>
      <c r="AU725" s="132"/>
      <c r="AV725" s="132"/>
    </row>
    <row r="726" spans="38:48" ht="18.75" x14ac:dyDescent="0.25">
      <c r="AL726" s="113"/>
      <c r="AR726" s="132"/>
      <c r="AS726" s="132"/>
      <c r="AT726" s="132"/>
      <c r="AU726" s="132"/>
      <c r="AV726" s="132"/>
    </row>
    <row r="727" spans="38:48" ht="18.75" x14ac:dyDescent="0.25">
      <c r="AL727" s="113"/>
      <c r="AR727" s="132"/>
      <c r="AS727" s="132"/>
      <c r="AT727" s="132"/>
      <c r="AU727" s="132"/>
      <c r="AV727" s="132"/>
    </row>
    <row r="728" spans="38:48" ht="18.75" x14ac:dyDescent="0.25">
      <c r="AL728" s="113"/>
      <c r="AR728" s="132"/>
      <c r="AS728" s="132"/>
      <c r="AT728" s="132"/>
      <c r="AU728" s="132"/>
      <c r="AV728" s="132"/>
    </row>
    <row r="729" spans="38:48" ht="18.75" x14ac:dyDescent="0.25">
      <c r="AL729" s="113"/>
      <c r="AR729" s="132"/>
      <c r="AS729" s="132"/>
      <c r="AT729" s="132"/>
      <c r="AU729" s="132"/>
      <c r="AV729" s="132"/>
    </row>
    <row r="730" spans="38:48" ht="18.75" x14ac:dyDescent="0.25">
      <c r="AL730" s="113"/>
      <c r="AR730" s="132"/>
      <c r="AS730" s="132"/>
      <c r="AT730" s="132"/>
      <c r="AU730" s="132"/>
      <c r="AV730" s="132"/>
    </row>
    <row r="731" spans="38:48" ht="18.75" x14ac:dyDescent="0.25">
      <c r="AL731" s="113"/>
      <c r="AR731" s="132"/>
      <c r="AS731" s="132"/>
      <c r="AT731" s="132"/>
      <c r="AU731" s="132"/>
      <c r="AV731" s="132"/>
    </row>
    <row r="732" spans="38:48" ht="18.75" x14ac:dyDescent="0.25">
      <c r="AL732" s="113"/>
      <c r="AR732" s="132"/>
      <c r="AS732" s="132"/>
      <c r="AT732" s="132"/>
      <c r="AU732" s="132"/>
      <c r="AV732" s="132"/>
    </row>
    <row r="733" spans="38:48" ht="18.75" x14ac:dyDescent="0.25">
      <c r="AL733" s="113"/>
      <c r="AR733" s="132"/>
      <c r="AS733" s="132"/>
      <c r="AT733" s="132"/>
      <c r="AU733" s="132"/>
      <c r="AV733" s="132"/>
    </row>
    <row r="734" spans="38:48" ht="18.75" x14ac:dyDescent="0.25">
      <c r="AL734" s="113"/>
      <c r="AR734" s="132"/>
      <c r="AS734" s="132"/>
      <c r="AT734" s="132"/>
      <c r="AU734" s="132"/>
      <c r="AV734" s="132"/>
    </row>
    <row r="735" spans="38:48" ht="18.75" x14ac:dyDescent="0.25">
      <c r="AL735" s="113"/>
      <c r="AR735" s="132"/>
      <c r="AS735" s="132"/>
      <c r="AT735" s="132"/>
      <c r="AU735" s="132"/>
      <c r="AV735" s="132"/>
    </row>
    <row r="736" spans="38:48" ht="18.75" x14ac:dyDescent="0.25">
      <c r="AL736" s="113"/>
      <c r="AR736" s="132"/>
      <c r="AS736" s="132"/>
      <c r="AT736" s="132"/>
      <c r="AU736" s="132"/>
      <c r="AV736" s="132"/>
    </row>
    <row r="737" spans="38:48" ht="18.75" x14ac:dyDescent="0.25">
      <c r="AL737" s="113"/>
      <c r="AR737" s="132"/>
      <c r="AS737" s="132"/>
      <c r="AT737" s="132"/>
      <c r="AU737" s="132"/>
      <c r="AV737" s="132"/>
    </row>
    <row r="738" spans="38:48" ht="18.75" x14ac:dyDescent="0.25">
      <c r="AL738" s="113"/>
      <c r="AR738" s="132"/>
      <c r="AS738" s="132"/>
      <c r="AT738" s="132"/>
      <c r="AU738" s="132"/>
      <c r="AV738" s="132"/>
    </row>
    <row r="739" spans="38:48" ht="18.75" x14ac:dyDescent="0.25">
      <c r="AL739" s="113"/>
      <c r="AR739" s="132"/>
      <c r="AS739" s="132"/>
      <c r="AT739" s="132"/>
      <c r="AU739" s="132"/>
      <c r="AV739" s="132"/>
    </row>
    <row r="740" spans="38:48" ht="18.75" x14ac:dyDescent="0.25">
      <c r="AL740" s="113"/>
      <c r="AR740" s="132"/>
      <c r="AS740" s="132"/>
      <c r="AT740" s="132"/>
      <c r="AU740" s="132"/>
      <c r="AV740" s="132"/>
    </row>
    <row r="741" spans="38:48" ht="18.75" x14ac:dyDescent="0.25">
      <c r="AL741" s="113"/>
      <c r="AR741" s="132"/>
      <c r="AS741" s="132"/>
      <c r="AT741" s="132"/>
      <c r="AU741" s="132"/>
      <c r="AV741" s="132"/>
    </row>
    <row r="742" spans="38:48" ht="18.75" x14ac:dyDescent="0.25">
      <c r="AL742" s="113"/>
      <c r="AR742" s="132"/>
      <c r="AS742" s="132"/>
      <c r="AT742" s="132"/>
      <c r="AU742" s="132"/>
      <c r="AV742" s="132"/>
    </row>
    <row r="743" spans="38:48" ht="18.75" x14ac:dyDescent="0.25">
      <c r="AL743" s="113"/>
      <c r="AR743" s="132"/>
      <c r="AS743" s="132"/>
      <c r="AT743" s="132"/>
      <c r="AU743" s="132"/>
      <c r="AV743" s="132"/>
    </row>
    <row r="744" spans="38:48" ht="18.75" x14ac:dyDescent="0.25">
      <c r="AL744" s="113"/>
      <c r="AR744" s="132"/>
      <c r="AS744" s="132"/>
      <c r="AT744" s="132"/>
      <c r="AU744" s="132"/>
      <c r="AV744" s="132"/>
    </row>
    <row r="745" spans="38:48" ht="18.75" x14ac:dyDescent="0.25">
      <c r="AL745" s="113"/>
      <c r="AR745" s="132"/>
      <c r="AS745" s="132"/>
      <c r="AT745" s="132"/>
      <c r="AU745" s="132"/>
      <c r="AV745" s="132"/>
    </row>
    <row r="746" spans="38:48" ht="18.75" x14ac:dyDescent="0.25">
      <c r="AL746" s="113"/>
      <c r="AR746" s="132"/>
      <c r="AS746" s="132"/>
      <c r="AT746" s="132"/>
      <c r="AU746" s="132"/>
      <c r="AV746" s="132"/>
    </row>
    <row r="747" spans="38:48" ht="18.75" x14ac:dyDescent="0.25">
      <c r="AL747" s="113"/>
      <c r="AR747" s="132"/>
      <c r="AS747" s="132"/>
      <c r="AT747" s="132"/>
      <c r="AU747" s="132"/>
      <c r="AV747" s="132"/>
    </row>
    <row r="748" spans="38:48" ht="18.75" x14ac:dyDescent="0.25">
      <c r="AL748" s="113"/>
      <c r="AR748" s="132"/>
      <c r="AS748" s="132"/>
      <c r="AT748" s="132"/>
      <c r="AU748" s="132"/>
      <c r="AV748" s="132"/>
    </row>
    <row r="749" spans="38:48" ht="18.75" x14ac:dyDescent="0.25">
      <c r="AL749" s="113"/>
      <c r="AR749" s="132"/>
      <c r="AS749" s="132"/>
      <c r="AT749" s="132"/>
      <c r="AU749" s="132"/>
      <c r="AV749" s="132"/>
    </row>
    <row r="750" spans="38:48" ht="18.75" x14ac:dyDescent="0.25">
      <c r="AL750" s="113"/>
      <c r="AR750" s="132"/>
      <c r="AS750" s="132"/>
      <c r="AT750" s="132"/>
      <c r="AU750" s="132"/>
      <c r="AV750" s="132"/>
    </row>
    <row r="751" spans="38:48" ht="18.75" x14ac:dyDescent="0.25">
      <c r="AL751" s="113"/>
      <c r="AR751" s="132"/>
      <c r="AS751" s="132"/>
      <c r="AT751" s="132"/>
      <c r="AU751" s="132"/>
      <c r="AV751" s="132"/>
    </row>
    <row r="752" spans="38:48" ht="18.75" x14ac:dyDescent="0.25">
      <c r="AL752" s="113"/>
      <c r="AR752" s="132"/>
      <c r="AS752" s="132"/>
      <c r="AT752" s="132"/>
      <c r="AU752" s="132"/>
      <c r="AV752" s="132"/>
    </row>
    <row r="753" spans="38:48" ht="18.75" x14ac:dyDescent="0.25">
      <c r="AL753" s="113"/>
      <c r="AR753" s="132"/>
      <c r="AS753" s="132"/>
      <c r="AT753" s="132"/>
      <c r="AU753" s="132"/>
      <c r="AV753" s="132"/>
    </row>
    <row r="754" spans="38:48" ht="18.75" x14ac:dyDescent="0.25">
      <c r="AL754" s="113"/>
      <c r="AR754" s="132"/>
      <c r="AS754" s="132"/>
      <c r="AT754" s="132"/>
      <c r="AU754" s="132"/>
      <c r="AV754" s="132"/>
    </row>
    <row r="755" spans="38:48" ht="18.75" x14ac:dyDescent="0.25">
      <c r="AL755" s="113"/>
      <c r="AR755" s="132"/>
      <c r="AS755" s="132"/>
      <c r="AT755" s="132"/>
      <c r="AU755" s="132"/>
      <c r="AV755" s="132"/>
    </row>
    <row r="756" spans="38:48" ht="18.75" x14ac:dyDescent="0.25">
      <c r="AL756" s="113"/>
      <c r="AR756" s="132"/>
      <c r="AS756" s="132"/>
      <c r="AT756" s="132"/>
      <c r="AU756" s="132"/>
      <c r="AV756" s="132"/>
    </row>
    <row r="757" spans="38:48" ht="18.75" x14ac:dyDescent="0.25">
      <c r="AL757" s="113"/>
      <c r="AR757" s="132"/>
      <c r="AS757" s="132"/>
      <c r="AT757" s="132"/>
      <c r="AU757" s="132"/>
      <c r="AV757" s="132"/>
    </row>
    <row r="758" spans="38:48" ht="18.75" x14ac:dyDescent="0.25">
      <c r="AL758" s="113"/>
      <c r="AR758" s="132"/>
      <c r="AS758" s="132"/>
      <c r="AT758" s="132"/>
      <c r="AU758" s="132"/>
      <c r="AV758" s="132"/>
    </row>
    <row r="759" spans="38:48" ht="18.75" x14ac:dyDescent="0.25">
      <c r="AL759" s="113"/>
      <c r="AR759" s="132"/>
      <c r="AS759" s="132"/>
      <c r="AT759" s="132"/>
      <c r="AU759" s="132"/>
      <c r="AV759" s="132"/>
    </row>
    <row r="760" spans="38:48" ht="18.75" x14ac:dyDescent="0.25">
      <c r="AL760" s="113"/>
      <c r="AR760" s="132"/>
      <c r="AS760" s="132"/>
      <c r="AT760" s="132"/>
      <c r="AU760" s="132"/>
      <c r="AV760" s="132"/>
    </row>
    <row r="761" spans="38:48" ht="18.75" x14ac:dyDescent="0.25">
      <c r="AL761" s="113"/>
      <c r="AR761" s="132"/>
      <c r="AS761" s="132"/>
      <c r="AT761" s="132"/>
      <c r="AU761" s="132"/>
      <c r="AV761" s="132"/>
    </row>
    <row r="762" spans="38:48" ht="18.75" x14ac:dyDescent="0.25">
      <c r="AL762" s="113"/>
      <c r="AR762" s="132"/>
      <c r="AS762" s="132"/>
      <c r="AT762" s="132"/>
      <c r="AU762" s="132"/>
      <c r="AV762" s="132"/>
    </row>
    <row r="763" spans="38:48" ht="18.75" x14ac:dyDescent="0.25">
      <c r="AL763" s="113"/>
      <c r="AR763" s="132"/>
      <c r="AS763" s="132"/>
      <c r="AT763" s="132"/>
      <c r="AU763" s="132"/>
      <c r="AV763" s="132"/>
    </row>
    <row r="764" spans="38:48" ht="18.75" x14ac:dyDescent="0.25">
      <c r="AL764" s="113"/>
      <c r="AR764" s="132"/>
      <c r="AS764" s="132"/>
      <c r="AT764" s="132"/>
      <c r="AU764" s="132"/>
      <c r="AV764" s="132"/>
    </row>
    <row r="765" spans="38:48" ht="18.75" x14ac:dyDescent="0.25">
      <c r="AL765" s="113"/>
      <c r="AR765" s="132"/>
      <c r="AS765" s="132"/>
      <c r="AT765" s="132"/>
      <c r="AU765" s="132"/>
      <c r="AV765" s="132"/>
    </row>
    <row r="766" spans="38:48" ht="18.75" x14ac:dyDescent="0.25">
      <c r="AL766" s="113"/>
      <c r="AR766" s="132"/>
      <c r="AS766" s="132"/>
      <c r="AT766" s="132"/>
      <c r="AU766" s="132"/>
      <c r="AV766" s="132"/>
    </row>
    <row r="767" spans="38:48" ht="18.75" x14ac:dyDescent="0.25">
      <c r="AL767" s="113"/>
      <c r="AR767" s="132"/>
      <c r="AS767" s="132"/>
      <c r="AT767" s="132"/>
      <c r="AU767" s="132"/>
      <c r="AV767" s="132"/>
    </row>
    <row r="768" spans="38:48" ht="18.75" x14ac:dyDescent="0.25">
      <c r="AL768" s="113"/>
      <c r="AR768" s="132"/>
      <c r="AS768" s="132"/>
      <c r="AT768" s="132"/>
      <c r="AU768" s="132"/>
      <c r="AV768" s="132"/>
    </row>
    <row r="769" spans="38:48" ht="18.75" x14ac:dyDescent="0.25">
      <c r="AL769" s="113"/>
      <c r="AR769" s="132"/>
      <c r="AS769" s="132"/>
      <c r="AT769" s="132"/>
      <c r="AU769" s="132"/>
      <c r="AV769" s="132"/>
    </row>
    <row r="770" spans="38:48" ht="18.75" x14ac:dyDescent="0.25">
      <c r="AL770" s="113"/>
      <c r="AR770" s="132"/>
      <c r="AS770" s="132"/>
      <c r="AT770" s="132"/>
      <c r="AU770" s="132"/>
      <c r="AV770" s="132"/>
    </row>
    <row r="771" spans="38:48" ht="18.75" x14ac:dyDescent="0.25">
      <c r="AL771" s="113"/>
      <c r="AR771" s="132"/>
      <c r="AS771" s="132"/>
      <c r="AT771" s="132"/>
      <c r="AU771" s="132"/>
      <c r="AV771" s="132"/>
    </row>
    <row r="772" spans="38:48" ht="18.75" x14ac:dyDescent="0.25">
      <c r="AL772" s="113"/>
      <c r="AR772" s="132"/>
      <c r="AS772" s="132"/>
      <c r="AT772" s="132"/>
      <c r="AU772" s="132"/>
      <c r="AV772" s="132"/>
    </row>
    <row r="773" spans="38:48" ht="18.75" x14ac:dyDescent="0.25">
      <c r="AL773" s="113"/>
      <c r="AR773" s="132"/>
      <c r="AS773" s="132"/>
      <c r="AT773" s="132"/>
      <c r="AU773" s="132"/>
      <c r="AV773" s="132"/>
    </row>
    <row r="774" spans="38:48" ht="18.75" x14ac:dyDescent="0.25">
      <c r="AL774" s="113"/>
      <c r="AR774" s="132"/>
      <c r="AS774" s="132"/>
      <c r="AT774" s="132"/>
      <c r="AU774" s="132"/>
      <c r="AV774" s="132"/>
    </row>
    <row r="775" spans="38:48" ht="18.75" x14ac:dyDescent="0.25">
      <c r="AL775" s="113"/>
      <c r="AR775" s="132"/>
      <c r="AS775" s="132"/>
      <c r="AT775" s="132"/>
      <c r="AU775" s="132"/>
      <c r="AV775" s="132"/>
    </row>
    <row r="776" spans="38:48" ht="18.75" x14ac:dyDescent="0.25">
      <c r="AL776" s="113"/>
      <c r="AR776" s="132"/>
      <c r="AS776" s="132"/>
      <c r="AT776" s="132"/>
      <c r="AU776" s="132"/>
      <c r="AV776" s="132"/>
    </row>
    <row r="777" spans="38:48" ht="18.75" x14ac:dyDescent="0.25">
      <c r="AL777" s="113"/>
      <c r="AR777" s="132"/>
      <c r="AS777" s="132"/>
      <c r="AT777" s="132"/>
      <c r="AU777" s="132"/>
      <c r="AV777" s="132"/>
    </row>
    <row r="778" spans="38:48" ht="18.75" x14ac:dyDescent="0.25">
      <c r="AL778" s="113"/>
      <c r="AR778" s="132"/>
      <c r="AS778" s="132"/>
      <c r="AT778" s="132"/>
      <c r="AU778" s="132"/>
      <c r="AV778" s="132"/>
    </row>
    <row r="779" spans="38:48" ht="18.75" x14ac:dyDescent="0.25">
      <c r="AL779" s="113"/>
      <c r="AR779" s="132"/>
      <c r="AS779" s="132"/>
      <c r="AT779" s="132"/>
      <c r="AU779" s="132"/>
      <c r="AV779" s="132"/>
    </row>
    <row r="780" spans="38:48" ht="18.75" x14ac:dyDescent="0.25">
      <c r="AL780" s="113"/>
      <c r="AR780" s="132"/>
      <c r="AS780" s="132"/>
      <c r="AT780" s="132"/>
      <c r="AU780" s="132"/>
      <c r="AV780" s="132"/>
    </row>
    <row r="781" spans="38:48" ht="18.75" x14ac:dyDescent="0.25">
      <c r="AL781" s="113"/>
      <c r="AR781" s="132"/>
      <c r="AS781" s="132"/>
      <c r="AT781" s="132"/>
      <c r="AU781" s="132"/>
      <c r="AV781" s="132"/>
    </row>
    <row r="782" spans="38:48" ht="18.75" x14ac:dyDescent="0.25">
      <c r="AL782" s="113"/>
      <c r="AR782" s="132"/>
      <c r="AS782" s="132"/>
      <c r="AT782" s="132"/>
      <c r="AU782" s="132"/>
      <c r="AV782" s="132"/>
    </row>
    <row r="783" spans="38:48" ht="18.75" x14ac:dyDescent="0.25">
      <c r="AL783" s="113"/>
      <c r="AR783" s="132"/>
      <c r="AS783" s="132"/>
      <c r="AT783" s="132"/>
      <c r="AU783" s="132"/>
      <c r="AV783" s="132"/>
    </row>
    <row r="784" spans="38:48" ht="18.75" x14ac:dyDescent="0.25">
      <c r="AL784" s="113"/>
      <c r="AR784" s="132"/>
      <c r="AS784" s="132"/>
      <c r="AT784" s="132"/>
      <c r="AU784" s="132"/>
      <c r="AV784" s="132"/>
    </row>
    <row r="785" spans="38:48" ht="18.75" x14ac:dyDescent="0.25">
      <c r="AL785" s="113"/>
      <c r="AR785" s="132"/>
      <c r="AS785" s="132"/>
      <c r="AT785" s="132"/>
      <c r="AU785" s="132"/>
      <c r="AV785" s="132"/>
    </row>
    <row r="786" spans="38:48" ht="18.75" x14ac:dyDescent="0.25">
      <c r="AL786" s="113"/>
      <c r="AR786" s="132"/>
      <c r="AS786" s="132"/>
      <c r="AT786" s="132"/>
      <c r="AU786" s="132"/>
      <c r="AV786" s="132"/>
    </row>
    <row r="787" spans="38:48" ht="18.75" x14ac:dyDescent="0.25">
      <c r="AL787" s="113"/>
      <c r="AR787" s="132"/>
      <c r="AS787" s="132"/>
      <c r="AT787" s="132"/>
      <c r="AU787" s="132"/>
      <c r="AV787" s="132"/>
    </row>
    <row r="788" spans="38:48" ht="18.75" x14ac:dyDescent="0.25">
      <c r="AL788" s="113"/>
      <c r="AR788" s="132"/>
      <c r="AS788" s="132"/>
      <c r="AT788" s="132"/>
      <c r="AU788" s="132"/>
      <c r="AV788" s="132"/>
    </row>
    <row r="789" spans="38:48" ht="18.75" x14ac:dyDescent="0.25">
      <c r="AL789" s="113"/>
      <c r="AR789" s="132"/>
      <c r="AS789" s="132"/>
      <c r="AT789" s="132"/>
      <c r="AU789" s="132"/>
      <c r="AV789" s="132"/>
    </row>
    <row r="790" spans="38:48" ht="18.75" x14ac:dyDescent="0.25">
      <c r="AL790" s="113"/>
      <c r="AR790" s="132"/>
      <c r="AS790" s="132"/>
      <c r="AT790" s="132"/>
      <c r="AU790" s="132"/>
      <c r="AV790" s="132"/>
    </row>
    <row r="791" spans="38:48" ht="18.75" x14ac:dyDescent="0.25">
      <c r="AL791" s="113"/>
      <c r="AR791" s="132"/>
      <c r="AS791" s="132"/>
      <c r="AT791" s="132"/>
      <c r="AU791" s="132"/>
      <c r="AV791" s="132"/>
    </row>
    <row r="792" spans="38:48" ht="18.75" x14ac:dyDescent="0.25">
      <c r="AL792" s="113"/>
      <c r="AR792" s="132"/>
      <c r="AS792" s="132"/>
      <c r="AT792" s="132"/>
      <c r="AU792" s="132"/>
      <c r="AV792" s="132"/>
    </row>
    <row r="793" spans="38:48" ht="18.75" x14ac:dyDescent="0.25">
      <c r="AL793" s="113"/>
      <c r="AR793" s="132"/>
      <c r="AS793" s="132"/>
      <c r="AT793" s="132"/>
      <c r="AU793" s="132"/>
      <c r="AV793" s="132"/>
    </row>
    <row r="794" spans="38:48" ht="18.75" x14ac:dyDescent="0.25">
      <c r="AL794" s="113"/>
      <c r="AR794" s="132"/>
      <c r="AS794" s="132"/>
      <c r="AT794" s="132"/>
      <c r="AU794" s="132"/>
      <c r="AV794" s="132"/>
    </row>
    <row r="795" spans="38:48" ht="18.75" x14ac:dyDescent="0.25">
      <c r="AL795" s="113"/>
      <c r="AR795" s="132"/>
      <c r="AS795" s="132"/>
      <c r="AT795" s="132"/>
      <c r="AU795" s="132"/>
      <c r="AV795" s="132"/>
    </row>
    <row r="796" spans="38:48" ht="18.75" x14ac:dyDescent="0.25">
      <c r="AL796" s="113"/>
      <c r="AR796" s="132"/>
      <c r="AS796" s="132"/>
      <c r="AT796" s="132"/>
      <c r="AU796" s="132"/>
      <c r="AV796" s="132"/>
    </row>
    <row r="797" spans="38:48" ht="18.75" x14ac:dyDescent="0.25">
      <c r="AL797" s="113"/>
      <c r="AR797" s="132"/>
      <c r="AS797" s="132"/>
      <c r="AT797" s="132"/>
      <c r="AU797" s="132"/>
      <c r="AV797" s="132"/>
    </row>
    <row r="798" spans="38:48" ht="18.75" x14ac:dyDescent="0.25">
      <c r="AL798" s="113"/>
      <c r="AR798" s="132"/>
      <c r="AS798" s="132"/>
      <c r="AT798" s="132"/>
      <c r="AU798" s="132"/>
      <c r="AV798" s="132"/>
    </row>
    <row r="799" spans="38:48" ht="18.75" x14ac:dyDescent="0.25">
      <c r="AL799" s="113"/>
      <c r="AR799" s="132"/>
      <c r="AS799" s="132"/>
      <c r="AT799" s="132"/>
      <c r="AU799" s="132"/>
      <c r="AV799" s="132"/>
    </row>
    <row r="800" spans="38:48" ht="18.75" x14ac:dyDescent="0.25">
      <c r="AL800" s="113"/>
      <c r="AR800" s="132"/>
      <c r="AS800" s="132"/>
      <c r="AT800" s="132"/>
      <c r="AU800" s="132"/>
      <c r="AV800" s="132"/>
    </row>
    <row r="801" spans="38:48" ht="18.75" x14ac:dyDescent="0.25">
      <c r="AL801" s="113"/>
      <c r="AR801" s="132"/>
      <c r="AS801" s="132"/>
      <c r="AT801" s="132"/>
      <c r="AU801" s="132"/>
      <c r="AV801" s="132"/>
    </row>
    <row r="802" spans="38:48" ht="18.75" x14ac:dyDescent="0.25">
      <c r="AL802" s="113"/>
      <c r="AR802" s="132"/>
      <c r="AS802" s="132"/>
      <c r="AT802" s="132"/>
      <c r="AU802" s="132"/>
      <c r="AV802" s="132"/>
    </row>
    <row r="803" spans="38:48" ht="18.75" x14ac:dyDescent="0.25">
      <c r="AL803" s="113"/>
      <c r="AR803" s="132"/>
      <c r="AS803" s="132"/>
      <c r="AT803" s="132"/>
      <c r="AU803" s="132"/>
      <c r="AV803" s="132"/>
    </row>
    <row r="804" spans="38:48" ht="18.75" x14ac:dyDescent="0.25">
      <c r="AL804" s="113"/>
      <c r="AR804" s="132"/>
      <c r="AS804" s="132"/>
      <c r="AT804" s="132"/>
      <c r="AU804" s="132"/>
      <c r="AV804" s="132"/>
    </row>
    <row r="805" spans="38:48" ht="18.75" x14ac:dyDescent="0.25">
      <c r="AL805" s="113"/>
      <c r="AR805" s="132"/>
      <c r="AS805" s="132"/>
      <c r="AT805" s="132"/>
      <c r="AU805" s="132"/>
      <c r="AV805" s="132"/>
    </row>
    <row r="806" spans="38:48" ht="18.75" x14ac:dyDescent="0.25">
      <c r="AL806" s="113"/>
      <c r="AR806" s="132"/>
      <c r="AS806" s="132"/>
      <c r="AT806" s="132"/>
      <c r="AU806" s="132"/>
      <c r="AV806" s="132"/>
    </row>
    <row r="807" spans="38:48" ht="18.75" x14ac:dyDescent="0.25">
      <c r="AL807" s="113"/>
      <c r="AR807" s="132"/>
      <c r="AS807" s="132"/>
      <c r="AT807" s="132"/>
      <c r="AU807" s="132"/>
      <c r="AV807" s="132"/>
    </row>
    <row r="808" spans="38:48" ht="18.75" x14ac:dyDescent="0.25">
      <c r="AL808" s="113"/>
      <c r="AR808" s="132"/>
      <c r="AS808" s="132"/>
      <c r="AT808" s="132"/>
      <c r="AU808" s="132"/>
      <c r="AV808" s="132"/>
    </row>
    <row r="809" spans="38:48" ht="18.75" x14ac:dyDescent="0.25">
      <c r="AL809" s="113"/>
      <c r="AR809" s="132"/>
      <c r="AS809" s="132"/>
      <c r="AT809" s="132"/>
      <c r="AU809" s="132"/>
      <c r="AV809" s="132"/>
    </row>
    <row r="810" spans="38:48" ht="18.75" x14ac:dyDescent="0.25">
      <c r="AL810" s="113"/>
      <c r="AR810" s="132"/>
      <c r="AS810" s="132"/>
      <c r="AT810" s="132"/>
      <c r="AU810" s="132"/>
      <c r="AV810" s="132"/>
    </row>
    <row r="811" spans="38:48" ht="18.75" x14ac:dyDescent="0.25">
      <c r="AL811" s="113"/>
      <c r="AR811" s="132"/>
      <c r="AS811" s="132"/>
      <c r="AT811" s="132"/>
      <c r="AU811" s="132"/>
      <c r="AV811" s="132"/>
    </row>
    <row r="812" spans="38:48" ht="18.75" x14ac:dyDescent="0.25">
      <c r="AL812" s="113"/>
      <c r="AR812" s="132"/>
      <c r="AS812" s="132"/>
      <c r="AT812" s="132"/>
      <c r="AU812" s="132"/>
      <c r="AV812" s="132"/>
    </row>
    <row r="813" spans="38:48" ht="18.75" x14ac:dyDescent="0.25">
      <c r="AL813" s="113"/>
      <c r="AR813" s="132"/>
      <c r="AS813" s="132"/>
      <c r="AT813" s="132"/>
      <c r="AU813" s="132"/>
      <c r="AV813" s="132"/>
    </row>
    <row r="814" spans="38:48" ht="18.75" x14ac:dyDescent="0.25">
      <c r="AL814" s="113"/>
      <c r="AR814" s="132"/>
      <c r="AS814" s="132"/>
      <c r="AT814" s="132"/>
      <c r="AU814" s="132"/>
      <c r="AV814" s="132"/>
    </row>
    <row r="815" spans="38:48" ht="18.75" x14ac:dyDescent="0.25">
      <c r="AL815" s="113"/>
      <c r="AR815" s="132"/>
      <c r="AS815" s="132"/>
      <c r="AT815" s="132"/>
      <c r="AU815" s="132"/>
      <c r="AV815" s="132"/>
    </row>
    <row r="816" spans="38:48" ht="18.75" x14ac:dyDescent="0.25">
      <c r="AL816" s="113"/>
      <c r="AR816" s="132"/>
      <c r="AS816" s="132"/>
      <c r="AT816" s="132"/>
      <c r="AU816" s="132"/>
      <c r="AV816" s="132"/>
    </row>
    <row r="817" spans="38:48" ht="18.75" x14ac:dyDescent="0.25">
      <c r="AL817" s="113"/>
      <c r="AR817" s="132"/>
      <c r="AS817" s="132"/>
      <c r="AT817" s="132"/>
      <c r="AU817" s="132"/>
      <c r="AV817" s="132"/>
    </row>
    <row r="818" spans="38:48" ht="18.75" x14ac:dyDescent="0.25">
      <c r="AL818" s="113"/>
      <c r="AR818" s="132"/>
      <c r="AS818" s="132"/>
      <c r="AT818" s="132"/>
      <c r="AU818" s="132"/>
      <c r="AV818" s="132"/>
    </row>
    <row r="819" spans="38:48" ht="18.75" x14ac:dyDescent="0.25">
      <c r="AL819" s="113"/>
      <c r="AR819" s="132"/>
      <c r="AS819" s="132"/>
      <c r="AT819" s="132"/>
      <c r="AU819" s="132"/>
      <c r="AV819" s="132"/>
    </row>
    <row r="820" spans="38:48" ht="18.75" x14ac:dyDescent="0.25">
      <c r="AL820" s="113"/>
      <c r="AR820" s="132"/>
      <c r="AS820" s="132"/>
      <c r="AT820" s="132"/>
      <c r="AU820" s="132"/>
      <c r="AV820" s="132"/>
    </row>
    <row r="821" spans="38:48" ht="18.75" x14ac:dyDescent="0.25">
      <c r="AL821" s="113"/>
      <c r="AR821" s="132"/>
      <c r="AS821" s="132"/>
      <c r="AT821" s="132"/>
      <c r="AU821" s="132"/>
      <c r="AV821" s="132"/>
    </row>
    <row r="822" spans="38:48" ht="18.75" x14ac:dyDescent="0.25">
      <c r="AL822" s="113"/>
      <c r="AR822" s="132"/>
      <c r="AS822" s="132"/>
      <c r="AT822" s="132"/>
      <c r="AU822" s="132"/>
      <c r="AV822" s="132"/>
    </row>
    <row r="823" spans="38:48" ht="18.75" x14ac:dyDescent="0.25">
      <c r="AL823" s="113"/>
      <c r="AR823" s="132"/>
      <c r="AS823" s="132"/>
      <c r="AT823" s="132"/>
      <c r="AU823" s="132"/>
      <c r="AV823" s="132"/>
    </row>
    <row r="824" spans="38:48" ht="18.75" x14ac:dyDescent="0.25">
      <c r="AL824" s="113"/>
      <c r="AR824" s="132"/>
      <c r="AS824" s="132"/>
      <c r="AT824" s="132"/>
      <c r="AU824" s="132"/>
      <c r="AV824" s="132"/>
    </row>
    <row r="825" spans="38:48" ht="18.75" x14ac:dyDescent="0.25">
      <c r="AL825" s="113"/>
      <c r="AR825" s="132"/>
      <c r="AS825" s="132"/>
      <c r="AT825" s="132"/>
      <c r="AU825" s="132"/>
      <c r="AV825" s="132"/>
    </row>
    <row r="826" spans="38:48" ht="18.75" x14ac:dyDescent="0.25">
      <c r="AL826" s="113"/>
      <c r="AR826" s="132"/>
      <c r="AS826" s="132"/>
      <c r="AT826" s="132"/>
      <c r="AU826" s="132"/>
      <c r="AV826" s="132"/>
    </row>
    <row r="827" spans="38:48" ht="18.75" x14ac:dyDescent="0.25">
      <c r="AL827" s="113"/>
      <c r="AR827" s="132"/>
      <c r="AS827" s="132"/>
      <c r="AT827" s="132"/>
      <c r="AU827" s="132"/>
      <c r="AV827" s="132"/>
    </row>
    <row r="828" spans="38:48" ht="18.75" x14ac:dyDescent="0.25">
      <c r="AL828" s="113"/>
      <c r="AR828" s="132"/>
      <c r="AS828" s="132"/>
      <c r="AT828" s="132"/>
      <c r="AU828" s="132"/>
      <c r="AV828" s="132"/>
    </row>
    <row r="829" spans="38:48" ht="18.75" x14ac:dyDescent="0.25">
      <c r="AL829" s="113"/>
      <c r="AR829" s="132"/>
      <c r="AS829" s="132"/>
      <c r="AT829" s="132"/>
      <c r="AU829" s="132"/>
      <c r="AV829" s="132"/>
    </row>
    <row r="830" spans="38:48" ht="18.75" x14ac:dyDescent="0.25">
      <c r="AL830" s="113"/>
      <c r="AR830" s="132"/>
      <c r="AS830" s="132"/>
      <c r="AT830" s="132"/>
      <c r="AU830" s="132"/>
      <c r="AV830" s="132"/>
    </row>
    <row r="831" spans="38:48" ht="18.75" x14ac:dyDescent="0.25">
      <c r="AL831" s="113"/>
      <c r="AR831" s="132"/>
      <c r="AS831" s="132"/>
      <c r="AT831" s="132"/>
      <c r="AU831" s="132"/>
      <c r="AV831" s="132"/>
    </row>
    <row r="832" spans="38:48" ht="18.75" x14ac:dyDescent="0.25">
      <c r="AL832" s="113"/>
      <c r="AR832" s="132"/>
      <c r="AS832" s="132"/>
      <c r="AT832" s="132"/>
      <c r="AU832" s="132"/>
      <c r="AV832" s="132"/>
    </row>
    <row r="833" spans="38:48" ht="18.75" x14ac:dyDescent="0.25">
      <c r="AL833" s="113"/>
      <c r="AR833" s="132"/>
      <c r="AS833" s="132"/>
      <c r="AT833" s="132"/>
      <c r="AU833" s="132"/>
      <c r="AV833" s="132"/>
    </row>
    <row r="834" spans="38:48" ht="18.75" x14ac:dyDescent="0.25">
      <c r="AL834" s="113"/>
      <c r="AR834" s="132"/>
      <c r="AS834" s="132"/>
      <c r="AT834" s="132"/>
      <c r="AU834" s="132"/>
      <c r="AV834" s="132"/>
    </row>
    <row r="835" spans="38:48" ht="18.75" x14ac:dyDescent="0.25">
      <c r="AL835" s="113"/>
      <c r="AR835" s="132"/>
      <c r="AS835" s="132"/>
      <c r="AT835" s="132"/>
      <c r="AU835" s="132"/>
      <c r="AV835" s="132"/>
    </row>
    <row r="836" spans="38:48" ht="18.75" x14ac:dyDescent="0.25">
      <c r="AL836" s="113"/>
      <c r="AR836" s="132"/>
      <c r="AS836" s="132"/>
      <c r="AT836" s="132"/>
      <c r="AU836" s="132"/>
      <c r="AV836" s="132"/>
    </row>
    <row r="837" spans="38:48" ht="18.75" x14ac:dyDescent="0.25">
      <c r="AL837" s="113"/>
      <c r="AR837" s="132"/>
      <c r="AS837" s="132"/>
      <c r="AT837" s="132"/>
      <c r="AU837" s="132"/>
      <c r="AV837" s="132"/>
    </row>
    <row r="838" spans="38:48" ht="18.75" x14ac:dyDescent="0.25">
      <c r="AL838" s="113"/>
      <c r="AR838" s="132"/>
      <c r="AS838" s="132"/>
      <c r="AT838" s="132"/>
      <c r="AU838" s="132"/>
      <c r="AV838" s="132"/>
    </row>
    <row r="839" spans="38:48" ht="18.75" x14ac:dyDescent="0.25">
      <c r="AL839" s="113"/>
      <c r="AR839" s="132"/>
      <c r="AS839" s="132"/>
      <c r="AT839" s="132"/>
      <c r="AU839" s="132"/>
      <c r="AV839" s="132"/>
    </row>
    <row r="840" spans="38:48" ht="18.75" x14ac:dyDescent="0.25">
      <c r="AL840" s="113"/>
      <c r="AR840" s="132"/>
      <c r="AS840" s="132"/>
      <c r="AT840" s="132"/>
      <c r="AU840" s="132"/>
      <c r="AV840" s="132"/>
    </row>
    <row r="841" spans="38:48" ht="18.75" x14ac:dyDescent="0.25">
      <c r="AL841" s="113"/>
      <c r="AR841" s="132"/>
      <c r="AS841" s="132"/>
      <c r="AT841" s="132"/>
      <c r="AU841" s="132"/>
      <c r="AV841" s="132"/>
    </row>
    <row r="842" spans="38:48" ht="18.75" x14ac:dyDescent="0.25">
      <c r="AL842" s="113"/>
      <c r="AR842" s="132"/>
      <c r="AS842" s="132"/>
      <c r="AT842" s="132"/>
      <c r="AU842" s="132"/>
      <c r="AV842" s="132"/>
    </row>
    <row r="843" spans="38:48" ht="18.75" x14ac:dyDescent="0.25">
      <c r="AL843" s="113"/>
      <c r="AR843" s="132"/>
      <c r="AS843" s="132"/>
      <c r="AT843" s="132"/>
      <c r="AU843" s="132"/>
      <c r="AV843" s="132"/>
    </row>
    <row r="844" spans="38:48" ht="18.75" x14ac:dyDescent="0.25">
      <c r="AL844" s="113"/>
      <c r="AR844" s="132"/>
      <c r="AS844" s="132"/>
      <c r="AT844" s="132"/>
      <c r="AU844" s="132"/>
      <c r="AV844" s="132"/>
    </row>
    <row r="845" spans="38:48" ht="18.75" x14ac:dyDescent="0.25">
      <c r="AL845" s="113"/>
      <c r="AR845" s="132"/>
      <c r="AS845" s="132"/>
      <c r="AT845" s="132"/>
      <c r="AU845" s="132"/>
      <c r="AV845" s="132"/>
    </row>
    <row r="846" spans="38:48" ht="18.75" x14ac:dyDescent="0.25">
      <c r="AL846" s="113"/>
      <c r="AR846" s="132"/>
      <c r="AS846" s="132"/>
      <c r="AT846" s="132"/>
      <c r="AU846" s="132"/>
      <c r="AV846" s="132"/>
    </row>
    <row r="847" spans="38:48" ht="18.75" x14ac:dyDescent="0.25">
      <c r="AL847" s="113"/>
      <c r="AR847" s="132"/>
      <c r="AS847" s="132"/>
      <c r="AT847" s="132"/>
      <c r="AU847" s="132"/>
      <c r="AV847" s="132"/>
    </row>
    <row r="848" spans="38:48" ht="18.75" x14ac:dyDescent="0.25">
      <c r="AL848" s="113"/>
      <c r="AR848" s="132"/>
      <c r="AS848" s="132"/>
      <c r="AT848" s="132"/>
      <c r="AU848" s="132"/>
      <c r="AV848" s="132"/>
    </row>
    <row r="849" spans="38:48" ht="18.75" x14ac:dyDescent="0.25">
      <c r="AL849" s="113"/>
      <c r="AR849" s="132"/>
      <c r="AS849" s="132"/>
      <c r="AT849" s="132"/>
      <c r="AU849" s="132"/>
      <c r="AV849" s="132"/>
    </row>
    <row r="850" spans="38:48" ht="18.75" x14ac:dyDescent="0.25">
      <c r="AL850" s="113"/>
      <c r="AR850" s="132"/>
      <c r="AS850" s="132"/>
      <c r="AT850" s="132"/>
      <c r="AU850" s="132"/>
      <c r="AV850" s="132"/>
    </row>
    <row r="851" spans="38:48" ht="18.75" x14ac:dyDescent="0.25">
      <c r="AL851" s="113"/>
      <c r="AR851" s="132"/>
      <c r="AS851" s="132"/>
      <c r="AT851" s="132"/>
      <c r="AU851" s="132"/>
      <c r="AV851" s="132"/>
    </row>
    <row r="852" spans="38:48" ht="18.75" x14ac:dyDescent="0.25">
      <c r="AL852" s="113"/>
      <c r="AR852" s="132"/>
      <c r="AS852" s="132"/>
      <c r="AT852" s="132"/>
      <c r="AU852" s="132"/>
      <c r="AV852" s="132"/>
    </row>
    <row r="853" spans="38:48" ht="18.75" x14ac:dyDescent="0.25">
      <c r="AL853" s="113"/>
      <c r="AR853" s="132"/>
      <c r="AS853" s="132"/>
      <c r="AT853" s="132"/>
      <c r="AU853" s="132"/>
      <c r="AV853" s="132"/>
    </row>
    <row r="854" spans="38:48" ht="18.75" x14ac:dyDescent="0.25">
      <c r="AL854" s="113"/>
      <c r="AR854" s="132"/>
      <c r="AS854" s="132"/>
      <c r="AT854" s="132"/>
      <c r="AU854" s="132"/>
      <c r="AV854" s="132"/>
    </row>
    <row r="855" spans="38:48" ht="18.75" x14ac:dyDescent="0.25">
      <c r="AL855" s="113"/>
      <c r="AR855" s="132"/>
      <c r="AS855" s="132"/>
      <c r="AT855" s="132"/>
      <c r="AU855" s="132"/>
      <c r="AV855" s="132"/>
    </row>
    <row r="856" spans="38:48" ht="18.75" x14ac:dyDescent="0.25">
      <c r="AL856" s="113"/>
      <c r="AR856" s="132"/>
      <c r="AS856" s="132"/>
      <c r="AT856" s="132"/>
      <c r="AU856" s="132"/>
      <c r="AV856" s="132"/>
    </row>
    <row r="857" spans="38:48" ht="18.75" x14ac:dyDescent="0.25">
      <c r="AL857" s="113"/>
      <c r="AR857" s="132"/>
      <c r="AS857" s="132"/>
      <c r="AT857" s="132"/>
      <c r="AU857" s="132"/>
      <c r="AV857" s="132"/>
    </row>
    <row r="858" spans="38:48" ht="18.75" x14ac:dyDescent="0.25">
      <c r="AL858" s="113"/>
      <c r="AR858" s="132"/>
      <c r="AS858" s="132"/>
      <c r="AT858" s="132"/>
      <c r="AU858" s="132"/>
      <c r="AV858" s="132"/>
    </row>
    <row r="859" spans="38:48" ht="18.75" x14ac:dyDescent="0.25">
      <c r="AL859" s="113"/>
      <c r="AR859" s="132"/>
      <c r="AS859" s="132"/>
      <c r="AT859" s="132"/>
      <c r="AU859" s="132"/>
      <c r="AV859" s="132"/>
    </row>
    <row r="860" spans="38:48" ht="18.75" x14ac:dyDescent="0.25">
      <c r="AL860" s="113"/>
      <c r="AR860" s="132"/>
      <c r="AS860" s="132"/>
      <c r="AT860" s="132"/>
      <c r="AU860" s="132"/>
      <c r="AV860" s="132"/>
    </row>
    <row r="861" spans="38:48" ht="18.75" x14ac:dyDescent="0.25">
      <c r="AL861" s="113"/>
      <c r="AR861" s="132"/>
      <c r="AS861" s="132"/>
      <c r="AT861" s="132"/>
      <c r="AU861" s="132"/>
      <c r="AV861" s="132"/>
    </row>
    <row r="862" spans="38:48" ht="18.75" x14ac:dyDescent="0.25">
      <c r="AL862" s="113"/>
      <c r="AR862" s="132"/>
      <c r="AS862" s="132"/>
      <c r="AT862" s="132"/>
      <c r="AU862" s="132"/>
      <c r="AV862" s="132"/>
    </row>
    <row r="863" spans="38:48" ht="18.75" x14ac:dyDescent="0.25">
      <c r="AL863" s="113"/>
      <c r="AR863" s="132"/>
      <c r="AS863" s="132"/>
      <c r="AT863" s="132"/>
      <c r="AU863" s="132"/>
      <c r="AV863" s="132"/>
    </row>
    <row r="864" spans="38:48" ht="18.75" x14ac:dyDescent="0.25">
      <c r="AL864" s="113"/>
      <c r="AR864" s="132"/>
      <c r="AS864" s="132"/>
      <c r="AT864" s="132"/>
      <c r="AU864" s="132"/>
      <c r="AV864" s="132"/>
    </row>
    <row r="865" spans="38:48" ht="18.75" x14ac:dyDescent="0.25">
      <c r="AL865" s="113"/>
      <c r="AR865" s="132"/>
      <c r="AS865" s="132"/>
      <c r="AT865" s="132"/>
      <c r="AU865" s="132"/>
      <c r="AV865" s="132"/>
    </row>
    <row r="866" spans="38:48" ht="18.75" x14ac:dyDescent="0.25">
      <c r="AL866" s="113"/>
      <c r="AR866" s="132"/>
      <c r="AS866" s="132"/>
      <c r="AT866" s="132"/>
      <c r="AU866" s="132"/>
      <c r="AV866" s="132"/>
    </row>
    <row r="867" spans="38:48" ht="18.75" x14ac:dyDescent="0.25">
      <c r="AL867" s="113"/>
      <c r="AR867" s="132"/>
      <c r="AS867" s="132"/>
      <c r="AT867" s="132"/>
      <c r="AU867" s="132"/>
      <c r="AV867" s="132"/>
    </row>
    <row r="868" spans="38:48" ht="18.75" x14ac:dyDescent="0.25">
      <c r="AL868" s="113"/>
      <c r="AR868" s="132"/>
      <c r="AS868" s="132"/>
      <c r="AT868" s="132"/>
      <c r="AU868" s="132"/>
      <c r="AV868" s="132"/>
    </row>
    <row r="869" spans="38:48" ht="18.75" x14ac:dyDescent="0.25">
      <c r="AL869" s="113"/>
      <c r="AR869" s="132"/>
      <c r="AS869" s="132"/>
      <c r="AT869" s="132"/>
      <c r="AU869" s="132"/>
      <c r="AV869" s="132"/>
    </row>
    <row r="870" spans="38:48" ht="18.75" x14ac:dyDescent="0.25">
      <c r="AL870" s="113"/>
      <c r="AR870" s="132"/>
      <c r="AS870" s="132"/>
      <c r="AT870" s="132"/>
      <c r="AU870" s="132"/>
      <c r="AV870" s="132"/>
    </row>
    <row r="871" spans="38:48" ht="18.75" x14ac:dyDescent="0.25">
      <c r="AL871" s="113"/>
      <c r="AR871" s="132"/>
      <c r="AS871" s="132"/>
      <c r="AT871" s="132"/>
      <c r="AU871" s="132"/>
      <c r="AV871" s="132"/>
    </row>
    <row r="872" spans="38:48" ht="18.75" x14ac:dyDescent="0.25">
      <c r="AL872" s="113"/>
      <c r="AR872" s="132"/>
      <c r="AS872" s="132"/>
      <c r="AT872" s="132"/>
      <c r="AU872" s="132"/>
      <c r="AV872" s="132"/>
    </row>
    <row r="873" spans="38:48" ht="18.75" x14ac:dyDescent="0.25">
      <c r="AL873" s="113"/>
      <c r="AR873" s="132"/>
      <c r="AS873" s="132"/>
      <c r="AT873" s="132"/>
      <c r="AU873" s="132"/>
      <c r="AV873" s="132"/>
    </row>
    <row r="874" spans="38:48" ht="18.75" x14ac:dyDescent="0.25">
      <c r="AL874" s="113"/>
      <c r="AR874" s="132"/>
      <c r="AS874" s="132"/>
      <c r="AT874" s="132"/>
      <c r="AU874" s="132"/>
      <c r="AV874" s="132"/>
    </row>
    <row r="875" spans="38:48" ht="18.75" x14ac:dyDescent="0.25">
      <c r="AL875" s="113"/>
      <c r="AR875" s="132"/>
      <c r="AS875" s="132"/>
      <c r="AT875" s="132"/>
      <c r="AU875" s="132"/>
      <c r="AV875" s="132"/>
    </row>
    <row r="876" spans="38:48" ht="18.75" x14ac:dyDescent="0.25">
      <c r="AL876" s="113"/>
      <c r="AR876" s="132"/>
      <c r="AS876" s="132"/>
      <c r="AT876" s="132"/>
      <c r="AU876" s="132"/>
      <c r="AV876" s="132"/>
    </row>
    <row r="877" spans="38:48" ht="18.75" x14ac:dyDescent="0.25">
      <c r="AL877" s="113"/>
      <c r="AR877" s="132"/>
      <c r="AS877" s="132"/>
      <c r="AT877" s="132"/>
      <c r="AU877" s="132"/>
      <c r="AV877" s="132"/>
    </row>
    <row r="878" spans="38:48" ht="18.75" x14ac:dyDescent="0.25">
      <c r="AL878" s="113"/>
      <c r="AR878" s="132"/>
      <c r="AS878" s="132"/>
      <c r="AT878" s="132"/>
      <c r="AU878" s="132"/>
      <c r="AV878" s="132"/>
    </row>
    <row r="879" spans="38:48" ht="18.75" x14ac:dyDescent="0.25">
      <c r="AL879" s="113"/>
      <c r="AR879" s="132"/>
      <c r="AS879" s="132"/>
      <c r="AT879" s="132"/>
      <c r="AU879" s="132"/>
      <c r="AV879" s="132"/>
    </row>
    <row r="880" spans="38:48" ht="18.75" x14ac:dyDescent="0.25">
      <c r="AL880" s="113"/>
      <c r="AR880" s="132"/>
      <c r="AS880" s="132"/>
      <c r="AT880" s="132"/>
      <c r="AU880" s="132"/>
      <c r="AV880" s="132"/>
    </row>
    <row r="881" spans="38:48" ht="18.75" x14ac:dyDescent="0.25">
      <c r="AL881" s="113"/>
      <c r="AR881" s="132"/>
      <c r="AS881" s="132"/>
      <c r="AT881" s="132"/>
      <c r="AU881" s="132"/>
      <c r="AV881" s="132"/>
    </row>
    <row r="882" spans="38:48" ht="18.75" x14ac:dyDescent="0.25">
      <c r="AL882" s="113"/>
      <c r="AR882" s="132"/>
      <c r="AS882" s="132"/>
      <c r="AT882" s="132"/>
      <c r="AU882" s="132"/>
      <c r="AV882" s="132"/>
    </row>
    <row r="883" spans="38:48" ht="18.75" x14ac:dyDescent="0.25">
      <c r="AL883" s="113"/>
      <c r="AR883" s="132"/>
      <c r="AS883" s="132"/>
      <c r="AT883" s="132"/>
      <c r="AU883" s="132"/>
      <c r="AV883" s="132"/>
    </row>
    <row r="884" spans="38:48" ht="18.75" x14ac:dyDescent="0.25">
      <c r="AL884" s="113"/>
      <c r="AR884" s="132"/>
      <c r="AS884" s="132"/>
      <c r="AT884" s="132"/>
      <c r="AU884" s="132"/>
      <c r="AV884" s="132"/>
    </row>
    <row r="885" spans="38:48" ht="18.75" x14ac:dyDescent="0.25">
      <c r="AL885" s="113"/>
      <c r="AR885" s="132"/>
      <c r="AS885" s="132"/>
      <c r="AT885" s="132"/>
      <c r="AU885" s="132"/>
      <c r="AV885" s="132"/>
    </row>
    <row r="886" spans="38:48" ht="18.75" x14ac:dyDescent="0.25">
      <c r="AL886" s="113"/>
      <c r="AR886" s="132"/>
      <c r="AS886" s="132"/>
      <c r="AT886" s="132"/>
      <c r="AU886" s="132"/>
      <c r="AV886" s="132"/>
    </row>
    <row r="887" spans="38:48" ht="18.75" x14ac:dyDescent="0.25">
      <c r="AL887" s="113"/>
      <c r="AR887" s="132"/>
      <c r="AS887" s="132"/>
      <c r="AT887" s="132"/>
      <c r="AU887" s="132"/>
      <c r="AV887" s="132"/>
    </row>
    <row r="888" spans="38:48" ht="18.75" x14ac:dyDescent="0.25">
      <c r="AL888" s="113"/>
      <c r="AR888" s="132"/>
      <c r="AS888" s="132"/>
      <c r="AT888" s="132"/>
      <c r="AU888" s="132"/>
      <c r="AV888" s="132"/>
    </row>
    <row r="889" spans="38:48" ht="18.75" x14ac:dyDescent="0.25">
      <c r="AL889" s="113"/>
      <c r="AR889" s="132"/>
      <c r="AS889" s="132"/>
      <c r="AT889" s="132"/>
      <c r="AU889" s="132"/>
      <c r="AV889" s="132"/>
    </row>
    <row r="890" spans="38:48" ht="18.75" x14ac:dyDescent="0.25">
      <c r="AL890" s="113"/>
      <c r="AR890" s="132"/>
      <c r="AS890" s="132"/>
      <c r="AT890" s="132"/>
      <c r="AU890" s="132"/>
      <c r="AV890" s="132"/>
    </row>
    <row r="891" spans="38:48" ht="18.75" x14ac:dyDescent="0.25">
      <c r="AL891" s="113"/>
      <c r="AR891" s="132"/>
      <c r="AS891" s="132"/>
      <c r="AT891" s="132"/>
      <c r="AU891" s="132"/>
      <c r="AV891" s="132"/>
    </row>
    <row r="892" spans="38:48" ht="18.75" x14ac:dyDescent="0.25">
      <c r="AL892" s="113"/>
      <c r="AR892" s="132"/>
      <c r="AS892" s="132"/>
      <c r="AT892" s="132"/>
      <c r="AU892" s="132"/>
      <c r="AV892" s="132"/>
    </row>
    <row r="893" spans="38:48" ht="18.75" x14ac:dyDescent="0.25">
      <c r="AL893" s="113"/>
      <c r="AR893" s="132"/>
      <c r="AS893" s="132"/>
      <c r="AT893" s="132"/>
      <c r="AU893" s="132"/>
      <c r="AV893" s="132"/>
    </row>
    <row r="894" spans="38:48" ht="18.75" x14ac:dyDescent="0.25">
      <c r="AL894" s="113"/>
      <c r="AR894" s="132"/>
      <c r="AS894" s="132"/>
      <c r="AT894" s="132"/>
      <c r="AU894" s="132"/>
      <c r="AV894" s="132"/>
    </row>
    <row r="895" spans="38:48" ht="18.75" x14ac:dyDescent="0.25">
      <c r="AL895" s="113"/>
      <c r="AR895" s="132"/>
      <c r="AS895" s="132"/>
      <c r="AT895" s="132"/>
      <c r="AU895" s="132"/>
      <c r="AV895" s="132"/>
    </row>
    <row r="896" spans="38:48" ht="18.75" x14ac:dyDescent="0.25">
      <c r="AL896" s="113"/>
      <c r="AR896" s="132"/>
      <c r="AS896" s="132"/>
      <c r="AT896" s="132"/>
      <c r="AU896" s="132"/>
      <c r="AV896" s="132"/>
    </row>
    <row r="897" spans="38:48" ht="18.75" x14ac:dyDescent="0.25">
      <c r="AL897" s="113"/>
      <c r="AR897" s="132"/>
      <c r="AS897" s="132"/>
      <c r="AT897" s="132"/>
      <c r="AU897" s="132"/>
      <c r="AV897" s="132"/>
    </row>
    <row r="898" spans="38:48" ht="18.75" x14ac:dyDescent="0.25">
      <c r="AL898" s="113"/>
      <c r="AR898" s="132"/>
      <c r="AS898" s="132"/>
      <c r="AT898" s="132"/>
      <c r="AU898" s="132"/>
      <c r="AV898" s="132"/>
    </row>
    <row r="899" spans="38:48" ht="18.75" x14ac:dyDescent="0.25">
      <c r="AL899" s="113"/>
      <c r="AR899" s="132"/>
      <c r="AS899" s="132"/>
      <c r="AT899" s="132"/>
      <c r="AU899" s="132"/>
      <c r="AV899" s="132"/>
    </row>
    <row r="900" spans="38:48" ht="18.75" x14ac:dyDescent="0.25">
      <c r="AL900" s="113"/>
      <c r="AR900" s="132"/>
      <c r="AS900" s="132"/>
      <c r="AT900" s="132"/>
      <c r="AU900" s="132"/>
      <c r="AV900" s="132"/>
    </row>
    <row r="901" spans="38:48" ht="18.75" x14ac:dyDescent="0.25">
      <c r="AL901" s="113"/>
      <c r="AR901" s="132"/>
      <c r="AS901" s="132"/>
      <c r="AT901" s="132"/>
      <c r="AU901" s="132"/>
      <c r="AV901" s="132"/>
    </row>
    <row r="902" spans="38:48" ht="18.75" x14ac:dyDescent="0.25">
      <c r="AL902" s="113"/>
      <c r="AR902" s="132"/>
      <c r="AS902" s="132"/>
      <c r="AT902" s="132"/>
      <c r="AU902" s="132"/>
      <c r="AV902" s="132"/>
    </row>
    <row r="903" spans="38:48" ht="18.75" x14ac:dyDescent="0.25">
      <c r="AL903" s="113"/>
      <c r="AR903" s="132"/>
      <c r="AS903" s="132"/>
      <c r="AT903" s="132"/>
      <c r="AU903" s="132"/>
      <c r="AV903" s="132"/>
    </row>
    <row r="904" spans="38:48" ht="18.75" x14ac:dyDescent="0.25">
      <c r="AL904" s="113"/>
      <c r="AR904" s="132"/>
      <c r="AS904" s="132"/>
      <c r="AT904" s="132"/>
      <c r="AU904" s="132"/>
      <c r="AV904" s="132"/>
    </row>
    <row r="905" spans="38:48" ht="18.75" x14ac:dyDescent="0.25">
      <c r="AL905" s="113"/>
      <c r="AR905" s="132"/>
      <c r="AS905" s="132"/>
      <c r="AT905" s="132"/>
      <c r="AU905" s="132"/>
      <c r="AV905" s="132"/>
    </row>
    <row r="906" spans="38:48" ht="18.75" x14ac:dyDescent="0.25">
      <c r="AL906" s="113"/>
      <c r="AR906" s="132"/>
      <c r="AS906" s="132"/>
      <c r="AT906" s="132"/>
      <c r="AU906" s="132"/>
      <c r="AV906" s="132"/>
    </row>
    <row r="907" spans="38:48" ht="18.75" x14ac:dyDescent="0.25">
      <c r="AL907" s="113"/>
      <c r="AR907" s="132"/>
      <c r="AS907" s="132"/>
      <c r="AT907" s="132"/>
      <c r="AU907" s="132"/>
      <c r="AV907" s="132"/>
    </row>
    <row r="908" spans="38:48" ht="18.75" x14ac:dyDescent="0.25">
      <c r="AL908" s="113"/>
      <c r="AR908" s="132"/>
      <c r="AS908" s="132"/>
      <c r="AT908" s="132"/>
      <c r="AU908" s="132"/>
      <c r="AV908" s="132"/>
    </row>
    <row r="909" spans="38:48" ht="18.75" x14ac:dyDescent="0.25">
      <c r="AL909" s="113"/>
      <c r="AR909" s="132"/>
      <c r="AS909" s="132"/>
      <c r="AT909" s="132"/>
      <c r="AU909" s="132"/>
      <c r="AV909" s="132"/>
    </row>
    <row r="910" spans="38:48" ht="18.75" x14ac:dyDescent="0.25">
      <c r="AL910" s="113"/>
      <c r="AR910" s="132"/>
      <c r="AS910" s="132"/>
      <c r="AT910" s="132"/>
      <c r="AU910" s="132"/>
      <c r="AV910" s="132"/>
    </row>
    <row r="911" spans="38:48" ht="18.75" x14ac:dyDescent="0.25">
      <c r="AL911" s="113"/>
      <c r="AR911" s="132"/>
      <c r="AS911" s="132"/>
      <c r="AT911" s="132"/>
      <c r="AU911" s="132"/>
      <c r="AV911" s="132"/>
    </row>
    <row r="912" spans="38:48" ht="18.75" x14ac:dyDescent="0.25">
      <c r="AL912" s="113"/>
      <c r="AR912" s="132"/>
      <c r="AS912" s="132"/>
      <c r="AT912" s="132"/>
      <c r="AU912" s="132"/>
      <c r="AV912" s="132"/>
    </row>
    <row r="913" spans="38:48" ht="18.75" x14ac:dyDescent="0.25">
      <c r="AL913" s="113"/>
      <c r="AR913" s="132"/>
      <c r="AS913" s="132"/>
      <c r="AT913" s="132"/>
      <c r="AU913" s="132"/>
      <c r="AV913" s="132"/>
    </row>
    <row r="914" spans="38:48" ht="18.75" x14ac:dyDescent="0.25">
      <c r="AL914" s="113"/>
      <c r="AR914" s="132"/>
      <c r="AS914" s="132"/>
      <c r="AT914" s="132"/>
      <c r="AU914" s="132"/>
      <c r="AV914" s="132"/>
    </row>
    <row r="915" spans="38:48" ht="18.75" x14ac:dyDescent="0.25">
      <c r="AL915" s="113"/>
      <c r="AR915" s="132"/>
      <c r="AS915" s="132"/>
      <c r="AT915" s="132"/>
      <c r="AU915" s="132"/>
      <c r="AV915" s="132"/>
    </row>
    <row r="916" spans="38:48" ht="18.75" x14ac:dyDescent="0.25">
      <c r="AL916" s="113"/>
      <c r="AR916" s="132"/>
      <c r="AS916" s="132"/>
      <c r="AT916" s="132"/>
      <c r="AU916" s="132"/>
      <c r="AV916" s="132"/>
    </row>
    <row r="917" spans="38:48" ht="18.75" x14ac:dyDescent="0.25">
      <c r="AL917" s="113"/>
      <c r="AR917" s="132"/>
      <c r="AS917" s="132"/>
      <c r="AT917" s="132"/>
      <c r="AU917" s="132"/>
      <c r="AV917" s="132"/>
    </row>
    <row r="918" spans="38:48" ht="18.75" x14ac:dyDescent="0.25">
      <c r="AL918" s="113"/>
      <c r="AR918" s="132"/>
      <c r="AS918" s="132"/>
      <c r="AT918" s="132"/>
      <c r="AU918" s="132"/>
      <c r="AV918" s="132"/>
    </row>
    <row r="919" spans="38:48" ht="18.75" x14ac:dyDescent="0.25">
      <c r="AL919" s="113"/>
      <c r="AR919" s="132"/>
      <c r="AS919" s="132"/>
      <c r="AT919" s="132"/>
      <c r="AU919" s="132"/>
      <c r="AV919" s="132"/>
    </row>
    <row r="920" spans="38:48" ht="18.75" x14ac:dyDescent="0.25">
      <c r="AL920" s="113"/>
      <c r="AR920" s="132"/>
      <c r="AS920" s="132"/>
      <c r="AT920" s="132"/>
      <c r="AU920" s="132"/>
      <c r="AV920" s="132"/>
    </row>
    <row r="921" spans="38:48" ht="18.75" x14ac:dyDescent="0.25">
      <c r="AL921" s="113"/>
      <c r="AR921" s="132"/>
      <c r="AS921" s="132"/>
      <c r="AT921" s="132"/>
      <c r="AU921" s="132"/>
      <c r="AV921" s="132"/>
    </row>
    <row r="922" spans="38:48" ht="18.75" x14ac:dyDescent="0.25">
      <c r="AL922" s="113"/>
      <c r="AR922" s="132"/>
      <c r="AS922" s="132"/>
      <c r="AT922" s="132"/>
      <c r="AU922" s="132"/>
      <c r="AV922" s="132"/>
    </row>
    <row r="923" spans="38:48" ht="18.75" x14ac:dyDescent="0.25">
      <c r="AL923" s="113"/>
      <c r="AR923" s="132"/>
      <c r="AS923" s="132"/>
      <c r="AT923" s="132"/>
      <c r="AU923" s="132"/>
      <c r="AV923" s="132"/>
    </row>
    <row r="924" spans="38:48" ht="18.75" x14ac:dyDescent="0.25">
      <c r="AL924" s="113"/>
      <c r="AR924" s="132"/>
      <c r="AS924" s="132"/>
      <c r="AT924" s="132"/>
      <c r="AU924" s="132"/>
      <c r="AV924" s="132"/>
    </row>
    <row r="925" spans="38:48" ht="18.75" x14ac:dyDescent="0.25">
      <c r="AL925" s="113"/>
      <c r="AR925" s="132"/>
      <c r="AS925" s="132"/>
      <c r="AT925" s="132"/>
      <c r="AU925" s="132"/>
      <c r="AV925" s="132"/>
    </row>
    <row r="926" spans="38:48" ht="18.75" x14ac:dyDescent="0.25">
      <c r="AL926" s="113"/>
      <c r="AR926" s="132"/>
      <c r="AS926" s="132"/>
      <c r="AT926" s="132"/>
      <c r="AU926" s="132"/>
      <c r="AV926" s="132"/>
    </row>
    <row r="927" spans="38:48" ht="18.75" x14ac:dyDescent="0.25">
      <c r="AL927" s="113"/>
      <c r="AR927" s="132"/>
      <c r="AS927" s="132"/>
      <c r="AT927" s="132"/>
      <c r="AU927" s="132"/>
      <c r="AV927" s="132"/>
    </row>
    <row r="928" spans="38:48" ht="18.75" x14ac:dyDescent="0.25">
      <c r="AR928" s="132"/>
      <c r="AS928" s="132"/>
      <c r="AT928" s="132"/>
      <c r="AU928" s="132"/>
      <c r="AV928" s="132"/>
    </row>
    <row r="929" spans="44:48" ht="18.75" x14ac:dyDescent="0.25">
      <c r="AR929" s="132"/>
      <c r="AS929" s="132"/>
      <c r="AT929" s="132"/>
      <c r="AU929" s="132"/>
      <c r="AV929" s="132"/>
    </row>
    <row r="930" spans="44:48" ht="18.75" x14ac:dyDescent="0.25">
      <c r="AR930" s="132"/>
      <c r="AS930" s="132"/>
      <c r="AT930" s="132"/>
      <c r="AU930" s="132"/>
      <c r="AV930" s="132"/>
    </row>
    <row r="931" spans="44:48" ht="18.75" x14ac:dyDescent="0.25">
      <c r="AR931" s="132"/>
      <c r="AS931" s="132"/>
      <c r="AT931" s="132"/>
      <c r="AU931" s="132"/>
      <c r="AV931" s="132"/>
    </row>
    <row r="932" spans="44:48" ht="18.75" x14ac:dyDescent="0.25">
      <c r="AR932" s="132"/>
      <c r="AS932" s="132"/>
      <c r="AT932" s="132"/>
      <c r="AU932" s="132"/>
      <c r="AV932" s="132"/>
    </row>
    <row r="933" spans="44:48" ht="18.75" x14ac:dyDescent="0.25">
      <c r="AR933" s="132"/>
      <c r="AS933" s="132"/>
      <c r="AT933" s="132"/>
      <c r="AU933" s="132"/>
      <c r="AV933" s="132"/>
    </row>
    <row r="934" spans="44:48" ht="18.75" x14ac:dyDescent="0.25">
      <c r="AR934" s="132"/>
      <c r="AS934" s="132"/>
      <c r="AT934" s="132"/>
      <c r="AU934" s="132"/>
      <c r="AV934" s="132"/>
    </row>
    <row r="935" spans="44:48" ht="18.75" x14ac:dyDescent="0.25">
      <c r="AR935" s="132"/>
      <c r="AS935" s="132"/>
      <c r="AT935" s="132"/>
      <c r="AU935" s="132"/>
      <c r="AV935" s="132"/>
    </row>
    <row r="936" spans="44:48" ht="18.75" x14ac:dyDescent="0.25">
      <c r="AR936" s="132"/>
      <c r="AS936" s="132"/>
      <c r="AT936" s="132"/>
      <c r="AU936" s="132"/>
      <c r="AV936" s="132"/>
    </row>
    <row r="937" spans="44:48" ht="18.75" x14ac:dyDescent="0.25">
      <c r="AR937" s="132"/>
      <c r="AS937" s="132"/>
      <c r="AT937" s="132"/>
      <c r="AU937" s="132"/>
      <c r="AV937" s="132"/>
    </row>
    <row r="938" spans="44:48" ht="18.75" x14ac:dyDescent="0.25">
      <c r="AR938" s="132"/>
      <c r="AS938" s="132"/>
      <c r="AT938" s="132"/>
      <c r="AU938" s="132"/>
      <c r="AV938" s="132"/>
    </row>
    <row r="939" spans="44:48" ht="18.75" x14ac:dyDescent="0.25">
      <c r="AR939" s="132"/>
      <c r="AS939" s="132"/>
      <c r="AT939" s="132"/>
      <c r="AU939" s="132"/>
      <c r="AV939" s="132"/>
    </row>
    <row r="940" spans="44:48" ht="18.75" x14ac:dyDescent="0.25">
      <c r="AR940" s="132"/>
      <c r="AS940" s="132"/>
      <c r="AT940" s="132"/>
      <c r="AU940" s="132"/>
      <c r="AV940" s="132"/>
    </row>
    <row r="941" spans="44:48" ht="18.75" x14ac:dyDescent="0.25">
      <c r="AR941" s="132"/>
      <c r="AS941" s="132"/>
      <c r="AT941" s="132"/>
      <c r="AU941" s="132"/>
      <c r="AV941" s="132"/>
    </row>
    <row r="942" spans="44:48" ht="18.75" x14ac:dyDescent="0.25">
      <c r="AR942" s="132"/>
      <c r="AS942" s="132"/>
      <c r="AT942" s="132"/>
      <c r="AU942" s="132"/>
      <c r="AV942" s="132"/>
    </row>
    <row r="943" spans="44:48" ht="18.75" x14ac:dyDescent="0.25">
      <c r="AR943" s="132"/>
      <c r="AS943" s="132"/>
      <c r="AT943" s="132"/>
      <c r="AU943" s="132"/>
      <c r="AV943" s="132"/>
    </row>
    <row r="944" spans="44:48" ht="18.75" x14ac:dyDescent="0.25">
      <c r="AR944" s="132"/>
      <c r="AS944" s="132"/>
      <c r="AT944" s="132"/>
      <c r="AU944" s="132"/>
      <c r="AV944" s="132"/>
    </row>
    <row r="945" spans="44:48" ht="18.75" x14ac:dyDescent="0.25">
      <c r="AR945" s="132"/>
      <c r="AS945" s="132"/>
      <c r="AT945" s="132"/>
      <c r="AU945" s="132"/>
      <c r="AV945" s="132"/>
    </row>
    <row r="946" spans="44:48" ht="18.75" x14ac:dyDescent="0.25">
      <c r="AR946" s="132"/>
      <c r="AS946" s="132"/>
      <c r="AT946" s="132"/>
      <c r="AU946" s="132"/>
      <c r="AV946" s="132"/>
    </row>
    <row r="947" spans="44:48" ht="18.75" x14ac:dyDescent="0.25">
      <c r="AR947" s="132"/>
      <c r="AS947" s="132"/>
      <c r="AT947" s="132"/>
      <c r="AU947" s="132"/>
      <c r="AV947" s="132"/>
    </row>
    <row r="948" spans="44:48" ht="18.75" x14ac:dyDescent="0.25">
      <c r="AR948" s="132"/>
      <c r="AS948" s="132"/>
      <c r="AT948" s="132"/>
      <c r="AU948" s="132"/>
      <c r="AV948" s="132"/>
    </row>
    <row r="949" spans="44:48" ht="18.75" x14ac:dyDescent="0.25">
      <c r="AR949" s="132"/>
      <c r="AS949" s="132"/>
      <c r="AT949" s="132"/>
      <c r="AU949" s="132"/>
      <c r="AV949" s="132"/>
    </row>
    <row r="950" spans="44:48" ht="18.75" x14ac:dyDescent="0.25">
      <c r="AR950" s="132"/>
      <c r="AS950" s="132"/>
      <c r="AT950" s="132"/>
      <c r="AU950" s="132"/>
      <c r="AV950" s="132"/>
    </row>
    <row r="951" spans="44:48" ht="18.75" x14ac:dyDescent="0.25">
      <c r="AR951" s="132"/>
      <c r="AS951" s="132"/>
      <c r="AT951" s="132"/>
      <c r="AU951" s="132"/>
      <c r="AV951" s="132"/>
    </row>
    <row r="952" spans="44:48" ht="18.75" x14ac:dyDescent="0.25">
      <c r="AR952" s="132"/>
      <c r="AS952" s="132"/>
      <c r="AT952" s="132"/>
      <c r="AU952" s="132"/>
      <c r="AV952" s="132"/>
    </row>
    <row r="953" spans="44:48" ht="18.75" x14ac:dyDescent="0.25">
      <c r="AR953" s="132"/>
      <c r="AS953" s="132"/>
      <c r="AT953" s="132"/>
      <c r="AU953" s="132"/>
      <c r="AV953" s="132"/>
    </row>
    <row r="954" spans="44:48" ht="18.75" x14ac:dyDescent="0.25">
      <c r="AR954" s="132"/>
      <c r="AS954" s="132"/>
      <c r="AT954" s="132"/>
      <c r="AU954" s="132"/>
      <c r="AV954" s="132"/>
    </row>
    <row r="955" spans="44:48" ht="18.75" x14ac:dyDescent="0.25">
      <c r="AR955" s="132"/>
      <c r="AS955" s="132"/>
      <c r="AT955" s="132"/>
      <c r="AU955" s="132"/>
      <c r="AV955" s="132"/>
    </row>
    <row r="956" spans="44:48" ht="18.75" x14ac:dyDescent="0.25">
      <c r="AR956" s="132"/>
      <c r="AS956" s="132"/>
      <c r="AT956" s="132"/>
      <c r="AU956" s="132"/>
      <c r="AV956" s="132"/>
    </row>
    <row r="957" spans="44:48" ht="18.75" x14ac:dyDescent="0.25">
      <c r="AR957" s="132"/>
      <c r="AS957" s="132"/>
      <c r="AT957" s="132"/>
      <c r="AU957" s="132"/>
      <c r="AV957" s="132"/>
    </row>
    <row r="958" spans="44:48" ht="18.75" x14ac:dyDescent="0.25">
      <c r="AR958" s="132"/>
      <c r="AS958" s="132"/>
      <c r="AT958" s="132"/>
      <c r="AU958" s="132"/>
      <c r="AV958" s="132"/>
    </row>
    <row r="959" spans="44:48" ht="18.75" x14ac:dyDescent="0.25">
      <c r="AR959" s="132"/>
      <c r="AS959" s="132"/>
      <c r="AT959" s="132"/>
      <c r="AU959" s="132"/>
      <c r="AV959" s="132"/>
    </row>
    <row r="960" spans="44:48" ht="18.75" x14ac:dyDescent="0.25">
      <c r="AR960" s="132"/>
      <c r="AS960" s="132"/>
      <c r="AT960" s="132"/>
      <c r="AU960" s="132"/>
      <c r="AV960" s="132"/>
    </row>
    <row r="961" spans="44:48" ht="18.75" x14ac:dyDescent="0.25">
      <c r="AR961" s="132"/>
      <c r="AS961" s="132"/>
      <c r="AT961" s="132"/>
      <c r="AU961" s="132"/>
      <c r="AV961" s="132"/>
    </row>
    <row r="962" spans="44:48" ht="18.75" x14ac:dyDescent="0.25">
      <c r="AR962" s="132"/>
      <c r="AS962" s="132"/>
      <c r="AT962" s="132"/>
      <c r="AU962" s="132"/>
      <c r="AV962" s="132"/>
    </row>
    <row r="963" spans="44:48" ht="18.75" x14ac:dyDescent="0.25">
      <c r="AR963" s="132"/>
      <c r="AS963" s="132"/>
      <c r="AT963" s="132"/>
      <c r="AU963" s="132"/>
      <c r="AV963" s="132"/>
    </row>
    <row r="964" spans="44:48" ht="18.75" x14ac:dyDescent="0.25">
      <c r="AR964" s="132"/>
      <c r="AS964" s="132"/>
      <c r="AT964" s="132"/>
      <c r="AU964" s="132"/>
      <c r="AV964" s="132"/>
    </row>
    <row r="965" spans="44:48" ht="18.75" x14ac:dyDescent="0.25">
      <c r="AR965" s="132"/>
      <c r="AS965" s="132"/>
      <c r="AT965" s="132"/>
      <c r="AU965" s="132"/>
      <c r="AV965" s="132"/>
    </row>
    <row r="966" spans="44:48" ht="18.75" x14ac:dyDescent="0.25">
      <c r="AR966" s="132"/>
      <c r="AS966" s="132"/>
      <c r="AT966" s="132"/>
      <c r="AU966" s="132"/>
      <c r="AV966" s="132"/>
    </row>
    <row r="967" spans="44:48" ht="18.75" x14ac:dyDescent="0.25">
      <c r="AR967" s="132"/>
      <c r="AS967" s="132"/>
      <c r="AT967" s="132"/>
      <c r="AU967" s="132"/>
      <c r="AV967" s="132"/>
    </row>
    <row r="968" spans="44:48" ht="18.75" x14ac:dyDescent="0.25">
      <c r="AR968" s="132"/>
      <c r="AS968" s="132"/>
      <c r="AT968" s="132"/>
      <c r="AU968" s="132"/>
      <c r="AV968" s="132"/>
    </row>
    <row r="969" spans="44:48" ht="18.75" x14ac:dyDescent="0.25">
      <c r="AR969" s="132"/>
      <c r="AS969" s="132"/>
      <c r="AT969" s="132"/>
      <c r="AU969" s="132"/>
      <c r="AV969" s="132"/>
    </row>
    <row r="970" spans="44:48" ht="18.75" x14ac:dyDescent="0.25">
      <c r="AR970" s="132"/>
      <c r="AS970" s="132"/>
      <c r="AT970" s="132"/>
      <c r="AU970" s="132"/>
      <c r="AV970" s="132"/>
    </row>
    <row r="971" spans="44:48" ht="18.75" x14ac:dyDescent="0.25">
      <c r="AR971" s="132"/>
      <c r="AS971" s="132"/>
      <c r="AT971" s="132"/>
      <c r="AU971" s="132"/>
      <c r="AV971" s="132"/>
    </row>
    <row r="972" spans="44:48" ht="18.75" x14ac:dyDescent="0.25">
      <c r="AR972" s="132"/>
      <c r="AS972" s="132"/>
      <c r="AT972" s="132"/>
      <c r="AU972" s="132"/>
      <c r="AV972" s="132"/>
    </row>
    <row r="973" spans="44:48" ht="18.75" x14ac:dyDescent="0.25">
      <c r="AR973" s="132"/>
      <c r="AS973" s="132"/>
      <c r="AT973" s="132"/>
      <c r="AU973" s="132"/>
      <c r="AV973" s="132"/>
    </row>
    <row r="974" spans="44:48" ht="18.75" x14ac:dyDescent="0.25">
      <c r="AR974" s="132"/>
      <c r="AS974" s="132"/>
      <c r="AT974" s="132"/>
      <c r="AU974" s="132"/>
      <c r="AV974" s="132"/>
    </row>
    <row r="975" spans="44:48" ht="18.75" x14ac:dyDescent="0.25">
      <c r="AR975" s="132"/>
      <c r="AS975" s="132"/>
      <c r="AT975" s="132"/>
      <c r="AU975" s="132"/>
      <c r="AV975" s="132"/>
    </row>
    <row r="976" spans="44:48" ht="18.75" x14ac:dyDescent="0.25">
      <c r="AR976" s="132"/>
      <c r="AS976" s="132"/>
      <c r="AT976" s="132"/>
      <c r="AU976" s="132"/>
      <c r="AV976" s="132"/>
    </row>
    <row r="977" spans="44:48" ht="18.75" x14ac:dyDescent="0.25">
      <c r="AR977" s="132"/>
      <c r="AS977" s="132"/>
      <c r="AT977" s="132"/>
      <c r="AU977" s="132"/>
      <c r="AV977" s="132"/>
    </row>
    <row r="978" spans="44:48" ht="18.75" x14ac:dyDescent="0.25">
      <c r="AR978" s="132"/>
      <c r="AS978" s="132"/>
      <c r="AT978" s="132"/>
      <c r="AU978" s="132"/>
      <c r="AV978" s="132"/>
    </row>
    <row r="979" spans="44:48" ht="18.75" x14ac:dyDescent="0.25">
      <c r="AR979" s="132"/>
      <c r="AS979" s="132"/>
      <c r="AT979" s="132"/>
      <c r="AU979" s="132"/>
      <c r="AV979" s="132"/>
    </row>
    <row r="980" spans="44:48" ht="18.75" x14ac:dyDescent="0.25">
      <c r="AR980" s="132"/>
      <c r="AS980" s="132"/>
      <c r="AT980" s="132"/>
      <c r="AU980" s="132"/>
      <c r="AV980" s="132"/>
    </row>
    <row r="981" spans="44:48" ht="18.75" x14ac:dyDescent="0.25">
      <c r="AR981" s="132"/>
      <c r="AS981" s="132"/>
      <c r="AT981" s="132"/>
      <c r="AU981" s="132"/>
      <c r="AV981" s="132"/>
    </row>
    <row r="982" spans="44:48" ht="18.75" x14ac:dyDescent="0.25">
      <c r="AR982" s="132"/>
      <c r="AS982" s="132"/>
      <c r="AT982" s="132"/>
      <c r="AU982" s="132"/>
      <c r="AV982" s="132"/>
    </row>
    <row r="983" spans="44:48" ht="18.75" x14ac:dyDescent="0.25">
      <c r="AR983" s="132"/>
      <c r="AS983" s="132"/>
      <c r="AT983" s="132"/>
      <c r="AU983" s="132"/>
      <c r="AV983" s="132"/>
    </row>
    <row r="984" spans="44:48" ht="18.75" x14ac:dyDescent="0.25">
      <c r="AR984" s="132"/>
      <c r="AS984" s="132"/>
      <c r="AT984" s="132"/>
      <c r="AU984" s="132"/>
      <c r="AV984" s="132"/>
    </row>
    <row r="985" spans="44:48" ht="18.75" x14ac:dyDescent="0.25">
      <c r="AR985" s="132"/>
      <c r="AS985" s="132"/>
      <c r="AT985" s="132"/>
      <c r="AU985" s="132"/>
      <c r="AV985" s="132"/>
    </row>
    <row r="986" spans="44:48" ht="18.75" x14ac:dyDescent="0.25">
      <c r="AR986" s="132"/>
      <c r="AS986" s="132"/>
      <c r="AT986" s="132"/>
      <c r="AU986" s="132"/>
      <c r="AV986" s="132"/>
    </row>
    <row r="987" spans="44:48" ht="18.75" x14ac:dyDescent="0.25">
      <c r="AR987" s="132"/>
      <c r="AS987" s="132"/>
      <c r="AT987" s="132"/>
      <c r="AU987" s="132"/>
      <c r="AV987" s="132"/>
    </row>
    <row r="988" spans="44:48" ht="18.75" x14ac:dyDescent="0.25">
      <c r="AR988" s="132"/>
      <c r="AS988" s="132"/>
      <c r="AT988" s="132"/>
      <c r="AU988" s="132"/>
      <c r="AV988" s="132"/>
    </row>
    <row r="989" spans="44:48" ht="18.75" x14ac:dyDescent="0.25">
      <c r="AR989" s="132"/>
      <c r="AS989" s="132"/>
      <c r="AT989" s="132"/>
      <c r="AU989" s="132"/>
      <c r="AV989" s="132"/>
    </row>
    <row r="990" spans="44:48" ht="18.75" x14ac:dyDescent="0.25">
      <c r="AR990" s="132"/>
      <c r="AS990" s="132"/>
      <c r="AT990" s="132"/>
      <c r="AU990" s="132"/>
      <c r="AV990" s="132"/>
    </row>
    <row r="991" spans="44:48" ht="18.75" x14ac:dyDescent="0.25">
      <c r="AR991" s="132"/>
      <c r="AS991" s="132"/>
      <c r="AT991" s="132"/>
      <c r="AU991" s="132"/>
      <c r="AV991" s="132"/>
    </row>
    <row r="992" spans="44:48" ht="18.75" x14ac:dyDescent="0.25">
      <c r="AR992" s="132"/>
      <c r="AS992" s="132"/>
      <c r="AT992" s="132"/>
      <c r="AU992" s="132"/>
      <c r="AV992" s="132"/>
    </row>
    <row r="993" spans="44:48" ht="18.75" x14ac:dyDescent="0.25">
      <c r="AR993" s="132"/>
      <c r="AS993" s="132"/>
      <c r="AT993" s="132"/>
      <c r="AU993" s="132"/>
      <c r="AV993" s="132"/>
    </row>
    <row r="994" spans="44:48" ht="18.75" x14ac:dyDescent="0.25">
      <c r="AR994" s="132"/>
      <c r="AS994" s="132"/>
      <c r="AT994" s="132"/>
      <c r="AU994" s="132"/>
      <c r="AV994" s="132"/>
    </row>
    <row r="995" spans="44:48" ht="18.75" x14ac:dyDescent="0.25">
      <c r="AR995" s="132"/>
      <c r="AS995" s="132"/>
      <c r="AT995" s="132"/>
      <c r="AU995" s="132"/>
      <c r="AV995" s="132"/>
    </row>
    <row r="996" spans="44:48" ht="18.75" x14ac:dyDescent="0.25">
      <c r="AR996" s="132"/>
      <c r="AS996" s="132"/>
      <c r="AT996" s="132"/>
      <c r="AU996" s="132"/>
      <c r="AV996" s="132"/>
    </row>
    <row r="997" spans="44:48" ht="18.75" x14ac:dyDescent="0.25">
      <c r="AR997" s="132"/>
      <c r="AS997" s="132"/>
      <c r="AT997" s="132"/>
      <c r="AU997" s="132"/>
      <c r="AV997" s="132"/>
    </row>
    <row r="998" spans="44:48" ht="18.75" x14ac:dyDescent="0.25">
      <c r="AR998" s="132"/>
      <c r="AS998" s="132"/>
      <c r="AT998" s="132"/>
      <c r="AU998" s="132"/>
      <c r="AV998" s="132"/>
    </row>
    <row r="999" spans="44:48" ht="18.75" x14ac:dyDescent="0.25">
      <c r="AR999" s="132"/>
      <c r="AS999" s="132"/>
      <c r="AT999" s="132"/>
      <c r="AU999" s="132"/>
      <c r="AV999" s="132"/>
    </row>
    <row r="1000" spans="44:48" ht="18.75" x14ac:dyDescent="0.25">
      <c r="AR1000" s="132"/>
      <c r="AS1000" s="132"/>
      <c r="AT1000" s="132"/>
      <c r="AU1000" s="132"/>
      <c r="AV1000" s="132"/>
    </row>
    <row r="1001" spans="44:48" ht="18.75" x14ac:dyDescent="0.25">
      <c r="AR1001" s="132"/>
      <c r="AS1001" s="132"/>
      <c r="AT1001" s="132"/>
      <c r="AU1001" s="132"/>
      <c r="AV1001" s="132"/>
    </row>
    <row r="1002" spans="44:48" ht="18.75" x14ac:dyDescent="0.25">
      <c r="AR1002" s="132"/>
      <c r="AS1002" s="132"/>
      <c r="AT1002" s="132"/>
      <c r="AU1002" s="132"/>
      <c r="AV1002" s="132"/>
    </row>
    <row r="1003" spans="44:48" ht="18.75" x14ac:dyDescent="0.25">
      <c r="AR1003" s="132"/>
      <c r="AS1003" s="132"/>
      <c r="AT1003" s="132"/>
      <c r="AU1003" s="132"/>
      <c r="AV1003" s="132"/>
    </row>
    <row r="1004" spans="44:48" ht="18.75" x14ac:dyDescent="0.25">
      <c r="AR1004" s="132"/>
      <c r="AS1004" s="132"/>
      <c r="AT1004" s="132"/>
      <c r="AU1004" s="132"/>
      <c r="AV1004" s="132"/>
    </row>
    <row r="1005" spans="44:48" ht="18.75" x14ac:dyDescent="0.25">
      <c r="AR1005" s="132"/>
      <c r="AS1005" s="132"/>
      <c r="AT1005" s="132"/>
      <c r="AU1005" s="132"/>
      <c r="AV1005" s="132"/>
    </row>
    <row r="1006" spans="44:48" ht="18.75" x14ac:dyDescent="0.25">
      <c r="AR1006" s="132"/>
      <c r="AS1006" s="132"/>
      <c r="AT1006" s="132"/>
      <c r="AU1006" s="132"/>
      <c r="AV1006" s="132"/>
    </row>
    <row r="1007" spans="44:48" ht="18.75" x14ac:dyDescent="0.25">
      <c r="AR1007" s="132"/>
      <c r="AS1007" s="132"/>
      <c r="AT1007" s="132"/>
      <c r="AU1007" s="132"/>
      <c r="AV1007" s="132"/>
    </row>
    <row r="1008" spans="44:48" ht="18.75" x14ac:dyDescent="0.25">
      <c r="AR1008" s="132"/>
      <c r="AS1008" s="132"/>
      <c r="AT1008" s="132"/>
      <c r="AU1008" s="132"/>
      <c r="AV1008" s="132"/>
    </row>
    <row r="1009" spans="44:48" ht="18.75" x14ac:dyDescent="0.25">
      <c r="AR1009" s="132"/>
      <c r="AS1009" s="132"/>
      <c r="AT1009" s="132"/>
      <c r="AU1009" s="132"/>
      <c r="AV1009" s="132"/>
    </row>
    <row r="1010" spans="44:48" ht="18.75" x14ac:dyDescent="0.25">
      <c r="AR1010" s="132"/>
      <c r="AS1010" s="132"/>
      <c r="AT1010" s="132"/>
      <c r="AU1010" s="132"/>
      <c r="AV1010" s="132"/>
    </row>
    <row r="1011" spans="44:48" ht="18.75" x14ac:dyDescent="0.25">
      <c r="AR1011" s="132"/>
      <c r="AS1011" s="132"/>
      <c r="AT1011" s="132"/>
      <c r="AU1011" s="132"/>
      <c r="AV1011" s="132"/>
    </row>
    <row r="1012" spans="44:48" ht="18.75" x14ac:dyDescent="0.25">
      <c r="AR1012" s="132"/>
      <c r="AS1012" s="132"/>
      <c r="AT1012" s="132"/>
      <c r="AU1012" s="132"/>
      <c r="AV1012" s="132"/>
    </row>
    <row r="1013" spans="44:48" ht="18.75" x14ac:dyDescent="0.25">
      <c r="AR1013" s="132"/>
      <c r="AS1013" s="132"/>
      <c r="AT1013" s="132"/>
      <c r="AU1013" s="132"/>
      <c r="AV1013" s="132"/>
    </row>
    <row r="1014" spans="44:48" ht="18.75" x14ac:dyDescent="0.25">
      <c r="AR1014" s="132"/>
      <c r="AS1014" s="132"/>
      <c r="AT1014" s="132"/>
      <c r="AU1014" s="132"/>
      <c r="AV1014" s="132"/>
    </row>
    <row r="1015" spans="44:48" ht="18.75" x14ac:dyDescent="0.25">
      <c r="AR1015" s="132"/>
      <c r="AS1015" s="132"/>
      <c r="AT1015" s="132"/>
      <c r="AU1015" s="132"/>
      <c r="AV1015" s="132"/>
    </row>
    <row r="1016" spans="44:48" ht="18.75" x14ac:dyDescent="0.25">
      <c r="AR1016" s="132"/>
      <c r="AS1016" s="132"/>
      <c r="AT1016" s="132"/>
      <c r="AU1016" s="132"/>
      <c r="AV1016" s="132"/>
    </row>
    <row r="1017" spans="44:48" ht="18.75" x14ac:dyDescent="0.25">
      <c r="AR1017" s="132"/>
      <c r="AS1017" s="132"/>
      <c r="AT1017" s="132"/>
      <c r="AU1017" s="132"/>
      <c r="AV1017" s="132"/>
    </row>
    <row r="1018" spans="44:48" ht="18.75" x14ac:dyDescent="0.25">
      <c r="AR1018" s="132"/>
      <c r="AS1018" s="132"/>
      <c r="AT1018" s="132"/>
      <c r="AU1018" s="132"/>
      <c r="AV1018" s="132"/>
    </row>
    <row r="1019" spans="44:48" ht="18.75" x14ac:dyDescent="0.25">
      <c r="AR1019" s="132"/>
      <c r="AS1019" s="132"/>
      <c r="AT1019" s="132"/>
      <c r="AU1019" s="132"/>
      <c r="AV1019" s="132"/>
    </row>
    <row r="1020" spans="44:48" ht="18.75" x14ac:dyDescent="0.25">
      <c r="AR1020" s="132"/>
      <c r="AS1020" s="132"/>
      <c r="AT1020" s="132"/>
      <c r="AU1020" s="132"/>
      <c r="AV1020" s="132"/>
    </row>
    <row r="1021" spans="44:48" ht="18.75" x14ac:dyDescent="0.25">
      <c r="AR1021" s="132"/>
      <c r="AS1021" s="132"/>
      <c r="AT1021" s="132"/>
      <c r="AU1021" s="132"/>
      <c r="AV1021" s="132"/>
    </row>
    <row r="1022" spans="44:48" ht="18.75" x14ac:dyDescent="0.25">
      <c r="AR1022" s="132"/>
      <c r="AS1022" s="132"/>
      <c r="AT1022" s="132"/>
      <c r="AU1022" s="132"/>
      <c r="AV1022" s="132"/>
    </row>
    <row r="1023" spans="44:48" ht="18.75" x14ac:dyDescent="0.25">
      <c r="AR1023" s="132"/>
      <c r="AS1023" s="132"/>
      <c r="AT1023" s="132"/>
      <c r="AU1023" s="132"/>
      <c r="AV1023" s="132"/>
    </row>
    <row r="1024" spans="44:48" ht="18.75" x14ac:dyDescent="0.25">
      <c r="AR1024" s="132"/>
      <c r="AS1024" s="132"/>
      <c r="AT1024" s="132"/>
      <c r="AU1024" s="132"/>
      <c r="AV1024" s="132"/>
    </row>
    <row r="1025" spans="44:48" ht="18.75" x14ac:dyDescent="0.25">
      <c r="AR1025" s="132"/>
      <c r="AS1025" s="132"/>
      <c r="AT1025" s="132"/>
      <c r="AU1025" s="132"/>
      <c r="AV1025" s="132"/>
    </row>
    <row r="1026" spans="44:48" ht="18.75" x14ac:dyDescent="0.25">
      <c r="AR1026" s="132"/>
      <c r="AS1026" s="132"/>
      <c r="AT1026" s="132"/>
      <c r="AU1026" s="132"/>
      <c r="AV1026" s="132"/>
    </row>
    <row r="1027" spans="44:48" ht="18.75" x14ac:dyDescent="0.25">
      <c r="AR1027" s="132"/>
      <c r="AS1027" s="132"/>
      <c r="AT1027" s="132"/>
      <c r="AU1027" s="132"/>
      <c r="AV1027" s="132"/>
    </row>
    <row r="1028" spans="44:48" ht="18.75" x14ac:dyDescent="0.25">
      <c r="AR1028" s="132"/>
      <c r="AS1028" s="132"/>
      <c r="AT1028" s="132"/>
      <c r="AU1028" s="132"/>
      <c r="AV1028" s="132"/>
    </row>
    <row r="1029" spans="44:48" ht="18.75" x14ac:dyDescent="0.25">
      <c r="AR1029" s="132"/>
      <c r="AS1029" s="132"/>
      <c r="AT1029" s="132"/>
      <c r="AU1029" s="132"/>
      <c r="AV1029" s="132"/>
    </row>
    <row r="1030" spans="44:48" ht="18.75" x14ac:dyDescent="0.25">
      <c r="AR1030" s="132"/>
      <c r="AS1030" s="132"/>
      <c r="AT1030" s="132"/>
      <c r="AU1030" s="132"/>
      <c r="AV1030" s="132"/>
    </row>
    <row r="1031" spans="44:48" ht="18.75" x14ac:dyDescent="0.25">
      <c r="AR1031" s="132"/>
      <c r="AS1031" s="132"/>
      <c r="AT1031" s="132"/>
      <c r="AU1031" s="132"/>
      <c r="AV1031" s="132"/>
    </row>
    <row r="1032" spans="44:48" ht="18.75" x14ac:dyDescent="0.25">
      <c r="AR1032" s="132"/>
      <c r="AS1032" s="132"/>
      <c r="AT1032" s="132"/>
      <c r="AU1032" s="132"/>
      <c r="AV1032" s="132"/>
    </row>
    <row r="1033" spans="44:48" ht="18.75" x14ac:dyDescent="0.25">
      <c r="AR1033" s="132"/>
      <c r="AS1033" s="132"/>
      <c r="AT1033" s="132"/>
      <c r="AU1033" s="132"/>
      <c r="AV1033" s="132"/>
    </row>
    <row r="1034" spans="44:48" ht="18.75" x14ac:dyDescent="0.25">
      <c r="AR1034" s="132"/>
      <c r="AS1034" s="132"/>
      <c r="AT1034" s="132"/>
      <c r="AU1034" s="132"/>
      <c r="AV1034" s="132"/>
    </row>
    <row r="1035" spans="44:48" ht="18.75" x14ac:dyDescent="0.25">
      <c r="AR1035" s="132"/>
      <c r="AS1035" s="132"/>
      <c r="AT1035" s="132"/>
      <c r="AU1035" s="132"/>
      <c r="AV1035" s="132"/>
    </row>
    <row r="1036" spans="44:48" ht="18.75" x14ac:dyDescent="0.25">
      <c r="AR1036" s="132"/>
      <c r="AS1036" s="132"/>
      <c r="AT1036" s="132"/>
      <c r="AU1036" s="132"/>
      <c r="AV1036" s="132"/>
    </row>
    <row r="1037" spans="44:48" ht="18.75" x14ac:dyDescent="0.25">
      <c r="AR1037" s="132"/>
      <c r="AS1037" s="132"/>
      <c r="AT1037" s="132"/>
      <c r="AU1037" s="132"/>
      <c r="AV1037" s="132"/>
    </row>
    <row r="1038" spans="44:48" ht="18.75" x14ac:dyDescent="0.25">
      <c r="AR1038" s="132"/>
      <c r="AS1038" s="132"/>
      <c r="AT1038" s="132"/>
      <c r="AU1038" s="132"/>
      <c r="AV1038" s="132"/>
    </row>
    <row r="1039" spans="44:48" ht="18.75" x14ac:dyDescent="0.25">
      <c r="AR1039" s="132"/>
      <c r="AS1039" s="132"/>
      <c r="AT1039" s="132"/>
      <c r="AU1039" s="132"/>
      <c r="AV1039" s="132"/>
    </row>
    <row r="1040" spans="44:48" ht="18.75" x14ac:dyDescent="0.25">
      <c r="AR1040" s="132"/>
      <c r="AS1040" s="132"/>
      <c r="AT1040" s="132"/>
      <c r="AU1040" s="132"/>
      <c r="AV1040" s="132"/>
    </row>
    <row r="1041" spans="44:48" ht="18.75" x14ac:dyDescent="0.25">
      <c r="AR1041" s="132"/>
      <c r="AS1041" s="132"/>
      <c r="AT1041" s="132"/>
      <c r="AU1041" s="132"/>
      <c r="AV1041" s="132"/>
    </row>
    <row r="1042" spans="44:48" ht="18.75" x14ac:dyDescent="0.25">
      <c r="AR1042" s="132"/>
      <c r="AS1042" s="132"/>
      <c r="AT1042" s="132"/>
      <c r="AU1042" s="132"/>
      <c r="AV1042" s="132"/>
    </row>
    <row r="1043" spans="44:48" ht="18.75" x14ac:dyDescent="0.25">
      <c r="AR1043" s="132"/>
      <c r="AS1043" s="132"/>
      <c r="AT1043" s="132"/>
      <c r="AU1043" s="132"/>
      <c r="AV1043" s="132"/>
    </row>
    <row r="1044" spans="44:48" ht="18.75" x14ac:dyDescent="0.25">
      <c r="AR1044" s="132"/>
      <c r="AS1044" s="132"/>
      <c r="AT1044" s="132"/>
      <c r="AU1044" s="132"/>
      <c r="AV1044" s="132"/>
    </row>
    <row r="1045" spans="44:48" ht="18.75" x14ac:dyDescent="0.25">
      <c r="AR1045" s="132"/>
      <c r="AS1045" s="132"/>
      <c r="AT1045" s="132"/>
      <c r="AU1045" s="132"/>
      <c r="AV1045" s="132"/>
    </row>
    <row r="1046" spans="44:48" ht="18.75" x14ac:dyDescent="0.25">
      <c r="AR1046" s="132"/>
      <c r="AS1046" s="132"/>
      <c r="AT1046" s="132"/>
      <c r="AU1046" s="132"/>
      <c r="AV1046" s="132"/>
    </row>
    <row r="1047" spans="44:48" ht="18.75" x14ac:dyDescent="0.25">
      <c r="AR1047" s="132"/>
      <c r="AS1047" s="132"/>
      <c r="AT1047" s="132"/>
      <c r="AU1047" s="132"/>
      <c r="AV1047" s="132"/>
    </row>
    <row r="1048" spans="44:48" ht="18.75" x14ac:dyDescent="0.25">
      <c r="AR1048" s="132"/>
      <c r="AS1048" s="132"/>
      <c r="AT1048" s="132"/>
      <c r="AU1048" s="132"/>
      <c r="AV1048" s="132"/>
    </row>
    <row r="1049" spans="44:48" ht="18.75" x14ac:dyDescent="0.25">
      <c r="AR1049" s="132"/>
      <c r="AS1049" s="132"/>
      <c r="AT1049" s="132"/>
      <c r="AU1049" s="132"/>
      <c r="AV1049" s="132"/>
    </row>
    <row r="1050" spans="44:48" ht="18.75" x14ac:dyDescent="0.25">
      <c r="AR1050" s="132"/>
      <c r="AS1050" s="132"/>
      <c r="AT1050" s="132"/>
      <c r="AU1050" s="132"/>
      <c r="AV1050" s="132"/>
    </row>
    <row r="1051" spans="44:48" ht="18.75" x14ac:dyDescent="0.25">
      <c r="AR1051" s="132"/>
      <c r="AS1051" s="132"/>
      <c r="AT1051" s="132"/>
      <c r="AU1051" s="132"/>
      <c r="AV1051" s="132"/>
    </row>
    <row r="1052" spans="44:48" ht="18.75" x14ac:dyDescent="0.25">
      <c r="AR1052" s="132"/>
      <c r="AS1052" s="132"/>
      <c r="AT1052" s="132"/>
      <c r="AU1052" s="132"/>
      <c r="AV1052" s="132"/>
    </row>
    <row r="1053" spans="44:48" ht="18.75" x14ac:dyDescent="0.25">
      <c r="AR1053" s="132"/>
      <c r="AS1053" s="132"/>
      <c r="AT1053" s="132"/>
      <c r="AU1053" s="132"/>
      <c r="AV1053" s="132"/>
    </row>
    <row r="1054" spans="44:48" ht="18.75" x14ac:dyDescent="0.25">
      <c r="AR1054" s="132"/>
      <c r="AS1054" s="132"/>
      <c r="AT1054" s="132"/>
      <c r="AU1054" s="132"/>
      <c r="AV1054" s="132"/>
    </row>
    <row r="1055" spans="44:48" ht="18.75" x14ac:dyDescent="0.25">
      <c r="AR1055" s="132"/>
      <c r="AS1055" s="132"/>
      <c r="AT1055" s="132"/>
      <c r="AU1055" s="132"/>
      <c r="AV1055" s="132"/>
    </row>
    <row r="1056" spans="44:48" ht="18.75" x14ac:dyDescent="0.25">
      <c r="AR1056" s="132"/>
      <c r="AS1056" s="132"/>
      <c r="AT1056" s="132"/>
      <c r="AU1056" s="132"/>
      <c r="AV1056" s="132"/>
    </row>
    <row r="1057" spans="44:48" ht="18.75" x14ac:dyDescent="0.25">
      <c r="AR1057" s="132"/>
      <c r="AS1057" s="132"/>
      <c r="AT1057" s="132"/>
      <c r="AU1057" s="132"/>
      <c r="AV1057" s="132"/>
    </row>
    <row r="1058" spans="44:48" ht="18.75" x14ac:dyDescent="0.25">
      <c r="AR1058" s="132"/>
      <c r="AS1058" s="132"/>
      <c r="AT1058" s="132"/>
      <c r="AU1058" s="132"/>
      <c r="AV1058" s="132"/>
    </row>
    <row r="1059" spans="44:48" ht="18.75" x14ac:dyDescent="0.25">
      <c r="AR1059" s="132"/>
      <c r="AS1059" s="132"/>
      <c r="AT1059" s="132"/>
      <c r="AU1059" s="132"/>
      <c r="AV1059" s="132"/>
    </row>
    <row r="1060" spans="44:48" ht="18.75" x14ac:dyDescent="0.25">
      <c r="AR1060" s="132"/>
      <c r="AS1060" s="132"/>
      <c r="AT1060" s="132"/>
      <c r="AU1060" s="132"/>
      <c r="AV1060" s="132"/>
    </row>
    <row r="1061" spans="44:48" ht="18.75" x14ac:dyDescent="0.25">
      <c r="AR1061" s="132"/>
      <c r="AS1061" s="132"/>
      <c r="AT1061" s="132"/>
      <c r="AU1061" s="132"/>
      <c r="AV1061" s="132"/>
    </row>
    <row r="1062" spans="44:48" ht="18.75" x14ac:dyDescent="0.25">
      <c r="AR1062" s="132"/>
      <c r="AS1062" s="132"/>
      <c r="AT1062" s="132"/>
      <c r="AU1062" s="132"/>
      <c r="AV1062" s="132"/>
    </row>
    <row r="1063" spans="44:48" ht="18.75" x14ac:dyDescent="0.25">
      <c r="AR1063" s="132"/>
      <c r="AS1063" s="132"/>
      <c r="AT1063" s="132"/>
      <c r="AU1063" s="132"/>
      <c r="AV1063" s="132"/>
    </row>
    <row r="1064" spans="44:48" ht="18.75" x14ac:dyDescent="0.25">
      <c r="AR1064" s="132"/>
      <c r="AS1064" s="132"/>
      <c r="AT1064" s="132"/>
      <c r="AU1064" s="132"/>
      <c r="AV1064" s="132"/>
    </row>
    <row r="1065" spans="44:48" ht="18.75" x14ac:dyDescent="0.25">
      <c r="AR1065" s="132"/>
      <c r="AS1065" s="132"/>
      <c r="AT1065" s="132"/>
      <c r="AU1065" s="132"/>
      <c r="AV1065" s="132"/>
    </row>
    <row r="1066" spans="44:48" ht="18.75" x14ac:dyDescent="0.25">
      <c r="AR1066" s="132"/>
      <c r="AS1066" s="132"/>
      <c r="AT1066" s="132"/>
      <c r="AU1066" s="132"/>
      <c r="AV1066" s="132"/>
    </row>
    <row r="1067" spans="44:48" ht="18.75" x14ac:dyDescent="0.25">
      <c r="AR1067" s="132"/>
      <c r="AS1067" s="132"/>
      <c r="AT1067" s="132"/>
      <c r="AU1067" s="132"/>
      <c r="AV1067" s="132"/>
    </row>
    <row r="1068" spans="44:48" ht="18.75" x14ac:dyDescent="0.25">
      <c r="AR1068" s="132"/>
      <c r="AS1068" s="132"/>
      <c r="AT1068" s="132"/>
      <c r="AU1068" s="132"/>
      <c r="AV1068" s="132"/>
    </row>
    <row r="1069" spans="44:48" ht="18.75" x14ac:dyDescent="0.25">
      <c r="AR1069" s="132"/>
      <c r="AS1069" s="132"/>
      <c r="AT1069" s="132"/>
      <c r="AU1069" s="132"/>
      <c r="AV1069" s="132"/>
    </row>
    <row r="1070" spans="44:48" ht="18.75" x14ac:dyDescent="0.25">
      <c r="AR1070" s="132"/>
      <c r="AS1070" s="132"/>
      <c r="AT1070" s="132"/>
      <c r="AU1070" s="132"/>
      <c r="AV1070" s="132"/>
    </row>
    <row r="1071" spans="44:48" ht="18.75" x14ac:dyDescent="0.25">
      <c r="AR1071" s="132"/>
      <c r="AS1071" s="132"/>
      <c r="AT1071" s="132"/>
      <c r="AU1071" s="132"/>
      <c r="AV1071" s="132"/>
    </row>
    <row r="1072" spans="44:48" ht="18.75" x14ac:dyDescent="0.25">
      <c r="AR1072" s="132"/>
      <c r="AS1072" s="132"/>
      <c r="AT1072" s="132"/>
      <c r="AU1072" s="132"/>
      <c r="AV1072" s="132"/>
    </row>
    <row r="1073" spans="44:48" ht="18.75" x14ac:dyDescent="0.25">
      <c r="AR1073" s="132"/>
      <c r="AS1073" s="132"/>
      <c r="AT1073" s="132"/>
      <c r="AU1073" s="132"/>
      <c r="AV1073" s="132"/>
    </row>
    <row r="1074" spans="44:48" ht="18.75" x14ac:dyDescent="0.25">
      <c r="AR1074" s="132"/>
      <c r="AS1074" s="132"/>
      <c r="AT1074" s="132"/>
      <c r="AU1074" s="132"/>
      <c r="AV1074" s="132"/>
    </row>
    <row r="1075" spans="44:48" ht="18.75" x14ac:dyDescent="0.25">
      <c r="AR1075" s="132"/>
      <c r="AS1075" s="132"/>
      <c r="AT1075" s="132"/>
      <c r="AU1075" s="132"/>
      <c r="AV1075" s="132"/>
    </row>
    <row r="1076" spans="44:48" ht="18.75" x14ac:dyDescent="0.25">
      <c r="AR1076" s="132"/>
      <c r="AS1076" s="132"/>
      <c r="AT1076" s="132"/>
      <c r="AU1076" s="132"/>
      <c r="AV1076" s="132"/>
    </row>
    <row r="1077" spans="44:48" ht="18.75" x14ac:dyDescent="0.25">
      <c r="AR1077" s="132"/>
      <c r="AS1077" s="132"/>
      <c r="AT1077" s="132"/>
      <c r="AU1077" s="132"/>
      <c r="AV1077" s="132"/>
    </row>
    <row r="1078" spans="44:48" ht="18.75" x14ac:dyDescent="0.25">
      <c r="AR1078" s="132"/>
      <c r="AS1078" s="132"/>
      <c r="AT1078" s="132"/>
      <c r="AU1078" s="132"/>
      <c r="AV1078" s="132"/>
    </row>
    <row r="1079" spans="44:48" ht="18.75" x14ac:dyDescent="0.25">
      <c r="AR1079" s="132"/>
      <c r="AS1079" s="132"/>
      <c r="AT1079" s="132"/>
      <c r="AU1079" s="132"/>
      <c r="AV1079" s="132"/>
    </row>
    <row r="1080" spans="44:48" ht="18.75" x14ac:dyDescent="0.25">
      <c r="AR1080" s="132"/>
      <c r="AS1080" s="132"/>
      <c r="AT1080" s="132"/>
      <c r="AU1080" s="132"/>
      <c r="AV1080" s="132"/>
    </row>
    <row r="1081" spans="44:48" ht="18.75" x14ac:dyDescent="0.25">
      <c r="AR1081" s="132"/>
      <c r="AS1081" s="132"/>
      <c r="AT1081" s="132"/>
      <c r="AU1081" s="132"/>
      <c r="AV1081" s="132"/>
    </row>
    <row r="1082" spans="44:48" ht="18.75" x14ac:dyDescent="0.25">
      <c r="AR1082" s="132"/>
      <c r="AS1082" s="132"/>
      <c r="AT1082" s="132"/>
      <c r="AU1082" s="132"/>
      <c r="AV1082" s="132"/>
    </row>
    <row r="1083" spans="44:48" ht="18.75" x14ac:dyDescent="0.25">
      <c r="AR1083" s="132"/>
      <c r="AS1083" s="132"/>
      <c r="AT1083" s="132"/>
      <c r="AU1083" s="132"/>
      <c r="AV1083" s="132"/>
    </row>
    <row r="1084" spans="44:48" ht="18.75" x14ac:dyDescent="0.25">
      <c r="AR1084" s="132"/>
      <c r="AS1084" s="132"/>
      <c r="AT1084" s="132"/>
      <c r="AU1084" s="132"/>
      <c r="AV1084" s="132"/>
    </row>
    <row r="1085" spans="44:48" ht="18.75" x14ac:dyDescent="0.25">
      <c r="AR1085" s="132"/>
      <c r="AS1085" s="132"/>
      <c r="AT1085" s="132"/>
      <c r="AU1085" s="132"/>
      <c r="AV1085" s="132"/>
    </row>
    <row r="1086" spans="44:48" ht="18.75" x14ac:dyDescent="0.25">
      <c r="AR1086" s="132"/>
      <c r="AS1086" s="132"/>
      <c r="AT1086" s="132"/>
      <c r="AU1086" s="132"/>
      <c r="AV1086" s="132"/>
    </row>
    <row r="1087" spans="44:48" ht="18.75" x14ac:dyDescent="0.25">
      <c r="AR1087" s="132"/>
      <c r="AS1087" s="132"/>
      <c r="AT1087" s="132"/>
      <c r="AU1087" s="132"/>
      <c r="AV1087" s="132"/>
    </row>
    <row r="1088" spans="44:48" ht="18.75" x14ac:dyDescent="0.25">
      <c r="AR1088" s="132"/>
      <c r="AS1088" s="132"/>
      <c r="AT1088" s="132"/>
      <c r="AU1088" s="132"/>
      <c r="AV1088" s="132"/>
    </row>
    <row r="1089" spans="44:48" ht="18.75" x14ac:dyDescent="0.25">
      <c r="AR1089" s="132"/>
      <c r="AS1089" s="132"/>
      <c r="AT1089" s="132"/>
      <c r="AU1089" s="132"/>
      <c r="AV1089" s="132"/>
    </row>
    <row r="1090" spans="44:48" ht="18.75" x14ac:dyDescent="0.25">
      <c r="AR1090" s="132"/>
      <c r="AS1090" s="132"/>
      <c r="AT1090" s="132"/>
      <c r="AU1090" s="132"/>
      <c r="AV1090" s="132"/>
    </row>
    <row r="1091" spans="44:48" ht="18.75" x14ac:dyDescent="0.25">
      <c r="AR1091" s="132"/>
      <c r="AS1091" s="132"/>
      <c r="AT1091" s="132"/>
      <c r="AU1091" s="132"/>
      <c r="AV1091" s="132"/>
    </row>
    <row r="1092" spans="44:48" ht="18.75" x14ac:dyDescent="0.25">
      <c r="AR1092" s="132"/>
      <c r="AS1092" s="132"/>
      <c r="AT1092" s="132"/>
      <c r="AU1092" s="132"/>
      <c r="AV1092" s="132"/>
    </row>
    <row r="1093" spans="44:48" ht="18.75" x14ac:dyDescent="0.25">
      <c r="AR1093" s="132"/>
      <c r="AS1093" s="132"/>
      <c r="AT1093" s="132"/>
      <c r="AU1093" s="132"/>
      <c r="AV1093" s="132"/>
    </row>
    <row r="1094" spans="44:48" ht="18.75" x14ac:dyDescent="0.25">
      <c r="AR1094" s="132"/>
      <c r="AS1094" s="132"/>
      <c r="AT1094" s="132"/>
      <c r="AU1094" s="132"/>
      <c r="AV1094" s="132"/>
    </row>
    <row r="1095" spans="44:48" ht="18.75" x14ac:dyDescent="0.25">
      <c r="AR1095" s="132"/>
      <c r="AS1095" s="132"/>
      <c r="AT1095" s="132"/>
      <c r="AU1095" s="132"/>
      <c r="AV1095" s="132"/>
    </row>
    <row r="1096" spans="44:48" ht="18.75" x14ac:dyDescent="0.25">
      <c r="AR1096" s="132"/>
      <c r="AS1096" s="132"/>
      <c r="AT1096" s="132"/>
      <c r="AU1096" s="132"/>
      <c r="AV1096" s="132"/>
    </row>
    <row r="1097" spans="44:48" ht="18.75" x14ac:dyDescent="0.25">
      <c r="AR1097" s="132"/>
      <c r="AS1097" s="132"/>
      <c r="AT1097" s="132"/>
      <c r="AU1097" s="132"/>
      <c r="AV1097" s="132"/>
    </row>
    <row r="1098" spans="44:48" ht="18.75" x14ac:dyDescent="0.25">
      <c r="AR1098" s="132"/>
      <c r="AS1098" s="132"/>
      <c r="AT1098" s="132"/>
      <c r="AU1098" s="132"/>
      <c r="AV1098" s="132"/>
    </row>
    <row r="1099" spans="44:48" ht="18.75" x14ac:dyDescent="0.25">
      <c r="AR1099" s="132"/>
      <c r="AS1099" s="132"/>
      <c r="AT1099" s="132"/>
      <c r="AU1099" s="132"/>
      <c r="AV1099" s="132"/>
    </row>
    <row r="1100" spans="44:48" ht="18.75" x14ac:dyDescent="0.25">
      <c r="AR1100" s="132"/>
      <c r="AS1100" s="132"/>
      <c r="AT1100" s="132"/>
      <c r="AU1100" s="132"/>
      <c r="AV1100" s="132"/>
    </row>
    <row r="1101" spans="44:48" ht="18.75" x14ac:dyDescent="0.25">
      <c r="AR1101" s="132"/>
      <c r="AS1101" s="132"/>
      <c r="AT1101" s="132"/>
      <c r="AU1101" s="132"/>
      <c r="AV1101" s="132"/>
    </row>
    <row r="1102" spans="44:48" ht="18.75" x14ac:dyDescent="0.25">
      <c r="AR1102" s="132"/>
      <c r="AS1102" s="132"/>
      <c r="AT1102" s="132"/>
      <c r="AU1102" s="132"/>
      <c r="AV1102" s="132"/>
    </row>
    <row r="1103" spans="44:48" ht="18.75" x14ac:dyDescent="0.25">
      <c r="AR1103" s="132"/>
      <c r="AS1103" s="132"/>
      <c r="AT1103" s="132"/>
      <c r="AU1103" s="132"/>
      <c r="AV1103" s="132"/>
    </row>
    <row r="1104" spans="44:48" ht="18.75" x14ac:dyDescent="0.25">
      <c r="AR1104" s="132"/>
      <c r="AS1104" s="132"/>
      <c r="AT1104" s="132"/>
      <c r="AU1104" s="132"/>
      <c r="AV1104" s="132"/>
    </row>
    <row r="1105" spans="44:48" ht="18.75" x14ac:dyDescent="0.25">
      <c r="AR1105" s="132"/>
      <c r="AS1105" s="132"/>
      <c r="AT1105" s="132"/>
      <c r="AU1105" s="132"/>
      <c r="AV1105" s="132"/>
    </row>
    <row r="1106" spans="44:48" ht="18.75" x14ac:dyDescent="0.25">
      <c r="AR1106" s="132"/>
      <c r="AS1106" s="132"/>
      <c r="AT1106" s="132"/>
      <c r="AU1106" s="132"/>
      <c r="AV1106" s="132"/>
    </row>
    <row r="1107" spans="44:48" ht="18.75" x14ac:dyDescent="0.25">
      <c r="AR1107" s="132"/>
      <c r="AS1107" s="132"/>
      <c r="AT1107" s="132"/>
      <c r="AU1107" s="132"/>
      <c r="AV1107" s="132"/>
    </row>
    <row r="1108" spans="44:48" ht="18.75" x14ac:dyDescent="0.25">
      <c r="AR1108" s="132"/>
      <c r="AS1108" s="132"/>
      <c r="AT1108" s="132"/>
      <c r="AU1108" s="132"/>
      <c r="AV1108" s="132"/>
    </row>
    <row r="1109" spans="44:48" ht="18.75" x14ac:dyDescent="0.25">
      <c r="AR1109" s="132"/>
      <c r="AS1109" s="132"/>
      <c r="AT1109" s="132"/>
      <c r="AU1109" s="132"/>
      <c r="AV1109" s="132"/>
    </row>
    <row r="1110" spans="44:48" ht="18.75" x14ac:dyDescent="0.25">
      <c r="AR1110" s="132"/>
      <c r="AS1110" s="132"/>
      <c r="AT1110" s="132"/>
      <c r="AU1110" s="132"/>
      <c r="AV1110" s="132"/>
    </row>
    <row r="1111" spans="44:48" ht="18.75" x14ac:dyDescent="0.25">
      <c r="AR1111" s="132"/>
      <c r="AS1111" s="132"/>
      <c r="AT1111" s="132"/>
      <c r="AU1111" s="132"/>
      <c r="AV1111" s="132"/>
    </row>
    <row r="1112" spans="44:48" ht="18.75" x14ac:dyDescent="0.25">
      <c r="AR1112" s="132"/>
      <c r="AS1112" s="132"/>
      <c r="AT1112" s="132"/>
      <c r="AU1112" s="132"/>
      <c r="AV1112" s="132"/>
    </row>
    <row r="1113" spans="44:48" ht="18.75" x14ac:dyDescent="0.25">
      <c r="AR1113" s="132"/>
      <c r="AS1113" s="132"/>
      <c r="AT1113" s="132"/>
      <c r="AU1113" s="132"/>
      <c r="AV1113" s="132"/>
    </row>
    <row r="1114" spans="44:48" ht="18.75" x14ac:dyDescent="0.25">
      <c r="AR1114" s="132"/>
      <c r="AS1114" s="132"/>
      <c r="AT1114" s="132"/>
      <c r="AU1114" s="132"/>
      <c r="AV1114" s="132"/>
    </row>
    <row r="1115" spans="44:48" ht="18.75" x14ac:dyDescent="0.25">
      <c r="AR1115" s="132"/>
      <c r="AS1115" s="132"/>
      <c r="AT1115" s="132"/>
      <c r="AU1115" s="132"/>
      <c r="AV1115" s="132"/>
    </row>
    <row r="1116" spans="44:48" ht="18.75" x14ac:dyDescent="0.25">
      <c r="AR1116" s="132"/>
      <c r="AS1116" s="132"/>
      <c r="AT1116" s="132"/>
      <c r="AU1116" s="132"/>
      <c r="AV1116" s="132"/>
    </row>
    <row r="1117" spans="44:48" ht="18.75" x14ac:dyDescent="0.25">
      <c r="AR1117" s="132"/>
      <c r="AS1117" s="132"/>
      <c r="AT1117" s="132"/>
      <c r="AU1117" s="132"/>
      <c r="AV1117" s="132"/>
    </row>
    <row r="1118" spans="44:48" ht="18.75" x14ac:dyDescent="0.25">
      <c r="AR1118" s="132"/>
      <c r="AS1118" s="132"/>
      <c r="AT1118" s="132"/>
      <c r="AU1118" s="132"/>
      <c r="AV1118" s="132"/>
    </row>
    <row r="1119" spans="44:48" ht="18.75" x14ac:dyDescent="0.25">
      <c r="AR1119" s="132"/>
      <c r="AS1119" s="132"/>
      <c r="AT1119" s="132"/>
      <c r="AU1119" s="132"/>
      <c r="AV1119" s="132"/>
    </row>
    <row r="1120" spans="44:48" ht="18.75" x14ac:dyDescent="0.25">
      <c r="AR1120" s="132"/>
      <c r="AS1120" s="132"/>
      <c r="AT1120" s="132"/>
      <c r="AU1120" s="132"/>
      <c r="AV1120" s="132"/>
    </row>
    <row r="1121" spans="44:48" ht="18.75" x14ac:dyDescent="0.25">
      <c r="AR1121" s="132"/>
      <c r="AS1121" s="132"/>
      <c r="AT1121" s="132"/>
      <c r="AU1121" s="132"/>
      <c r="AV1121" s="132"/>
    </row>
    <row r="1122" spans="44:48" ht="18.75" x14ac:dyDescent="0.25">
      <c r="AR1122" s="132"/>
      <c r="AS1122" s="132"/>
      <c r="AT1122" s="132"/>
      <c r="AU1122" s="132"/>
      <c r="AV1122" s="132"/>
    </row>
    <row r="1123" spans="44:48" ht="18.75" x14ac:dyDescent="0.25">
      <c r="AR1123" s="132"/>
      <c r="AS1123" s="132"/>
      <c r="AT1123" s="132"/>
      <c r="AU1123" s="132"/>
      <c r="AV1123" s="132"/>
    </row>
    <row r="1124" spans="44:48" ht="18.75" x14ac:dyDescent="0.25">
      <c r="AR1124" s="132"/>
      <c r="AS1124" s="132"/>
      <c r="AT1124" s="132"/>
      <c r="AU1124" s="132"/>
      <c r="AV1124" s="132"/>
    </row>
    <row r="1125" spans="44:48" ht="18.75" x14ac:dyDescent="0.25">
      <c r="AR1125" s="132"/>
      <c r="AS1125" s="132"/>
      <c r="AT1125" s="132"/>
      <c r="AU1125" s="132"/>
      <c r="AV1125" s="132"/>
    </row>
    <row r="1126" spans="44:48" ht="18.75" x14ac:dyDescent="0.25">
      <c r="AR1126" s="132"/>
      <c r="AS1126" s="132"/>
      <c r="AT1126" s="132"/>
      <c r="AU1126" s="132"/>
      <c r="AV1126" s="132"/>
    </row>
    <row r="1127" spans="44:48" ht="18.75" x14ac:dyDescent="0.25">
      <c r="AR1127" s="132"/>
      <c r="AS1127" s="132"/>
      <c r="AT1127" s="132"/>
      <c r="AU1127" s="132"/>
      <c r="AV1127" s="132"/>
    </row>
    <row r="1128" spans="44:48" ht="18.75" x14ac:dyDescent="0.25">
      <c r="AR1128" s="132"/>
      <c r="AS1128" s="132"/>
      <c r="AT1128" s="132"/>
      <c r="AU1128" s="132"/>
      <c r="AV1128" s="132"/>
    </row>
    <row r="1129" spans="44:48" ht="18.75" x14ac:dyDescent="0.25">
      <c r="AR1129" s="132"/>
      <c r="AS1129" s="132"/>
      <c r="AT1129" s="132"/>
      <c r="AU1129" s="132"/>
      <c r="AV1129" s="132"/>
    </row>
    <row r="1130" spans="44:48" ht="18.75" x14ac:dyDescent="0.25">
      <c r="AR1130" s="132"/>
      <c r="AS1130" s="132"/>
      <c r="AT1130" s="132"/>
      <c r="AU1130" s="132"/>
      <c r="AV1130" s="132"/>
    </row>
    <row r="1131" spans="44:48" ht="18.75" x14ac:dyDescent="0.25">
      <c r="AR1131" s="132"/>
      <c r="AS1131" s="132"/>
      <c r="AT1131" s="132"/>
      <c r="AU1131" s="132"/>
      <c r="AV1131" s="132"/>
    </row>
    <row r="1132" spans="44:48" ht="18.75" x14ac:dyDescent="0.25">
      <c r="AR1132" s="132"/>
      <c r="AS1132" s="132"/>
      <c r="AT1132" s="132"/>
      <c r="AU1132" s="132"/>
      <c r="AV1132" s="132"/>
    </row>
    <row r="1133" spans="44:48" ht="18.75" x14ac:dyDescent="0.25">
      <c r="AR1133" s="132"/>
      <c r="AS1133" s="132"/>
      <c r="AT1133" s="132"/>
      <c r="AU1133" s="132"/>
      <c r="AV1133" s="132"/>
    </row>
    <row r="1134" spans="44:48" ht="18.75" x14ac:dyDescent="0.25">
      <c r="AR1134" s="132"/>
      <c r="AS1134" s="132"/>
      <c r="AT1134" s="132"/>
      <c r="AU1134" s="132"/>
      <c r="AV1134" s="132"/>
    </row>
    <row r="1135" spans="44:48" ht="18.75" x14ac:dyDescent="0.25">
      <c r="AR1135" s="132"/>
      <c r="AS1135" s="132"/>
      <c r="AT1135" s="132"/>
      <c r="AU1135" s="132"/>
      <c r="AV1135" s="132"/>
    </row>
    <row r="1136" spans="44:48" ht="18.75" x14ac:dyDescent="0.25">
      <c r="AR1136" s="132"/>
      <c r="AS1136" s="132"/>
      <c r="AT1136" s="132"/>
      <c r="AU1136" s="132"/>
      <c r="AV1136" s="132"/>
    </row>
    <row r="1137" spans="44:48" ht="18.75" x14ac:dyDescent="0.25">
      <c r="AR1137" s="132"/>
      <c r="AS1137" s="132"/>
      <c r="AT1137" s="132"/>
      <c r="AU1137" s="132"/>
      <c r="AV1137" s="132"/>
    </row>
    <row r="1138" spans="44:48" ht="18.75" x14ac:dyDescent="0.25">
      <c r="AR1138" s="132"/>
      <c r="AS1138" s="132"/>
      <c r="AT1138" s="132"/>
      <c r="AU1138" s="132"/>
      <c r="AV1138" s="132"/>
    </row>
    <row r="1139" spans="44:48" ht="18.75" x14ac:dyDescent="0.25">
      <c r="AR1139" s="132"/>
      <c r="AS1139" s="132"/>
      <c r="AT1139" s="132"/>
      <c r="AU1139" s="132"/>
      <c r="AV1139" s="132"/>
    </row>
    <row r="1140" spans="44:48" ht="18.75" x14ac:dyDescent="0.25">
      <c r="AR1140" s="132"/>
      <c r="AS1140" s="132"/>
      <c r="AT1140" s="132"/>
      <c r="AU1140" s="132"/>
      <c r="AV1140" s="132"/>
    </row>
    <row r="1141" spans="44:48" ht="18.75" x14ac:dyDescent="0.25">
      <c r="AR1141" s="132"/>
      <c r="AS1141" s="132"/>
      <c r="AT1141" s="132"/>
      <c r="AU1141" s="132"/>
      <c r="AV1141" s="132"/>
    </row>
  </sheetData>
  <protectedRanges>
    <protectedRange sqref="AG24" name="Диапазон2_12_3_1"/>
  </protectedRanges>
  <mergeCells count="66">
    <mergeCell ref="AH21:AI21"/>
    <mergeCell ref="AJ21:AK21"/>
    <mergeCell ref="AL21:AL22"/>
    <mergeCell ref="AM21:AM22"/>
    <mergeCell ref="Z20:Z22"/>
    <mergeCell ref="AA20:AA22"/>
    <mergeCell ref="AB20:AB22"/>
    <mergeCell ref="AC20:AC22"/>
    <mergeCell ref="AD20:AD22"/>
    <mergeCell ref="AH20:AM20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AU20:AU22"/>
    <mergeCell ref="AV20:AV22"/>
    <mergeCell ref="AW20:AW22"/>
    <mergeCell ref="AX20:AX22"/>
    <mergeCell ref="AR20:AS20"/>
    <mergeCell ref="AT20:AT22"/>
    <mergeCell ref="AS21:AS22"/>
    <mergeCell ref="AR21:AR22"/>
    <mergeCell ref="Q20:Q22"/>
    <mergeCell ref="R20:R22"/>
    <mergeCell ref="AE20:AE22"/>
    <mergeCell ref="S20:S22"/>
    <mergeCell ref="V21:V22"/>
    <mergeCell ref="Y20:Y22"/>
    <mergeCell ref="U20:V20"/>
    <mergeCell ref="W20:W22"/>
    <mergeCell ref="X20:X22"/>
    <mergeCell ref="U21:U22"/>
    <mergeCell ref="T20:T22"/>
    <mergeCell ref="AN21:AN22"/>
    <mergeCell ref="AF20:AF22"/>
    <mergeCell ref="AG20:AG22"/>
    <mergeCell ref="A17:AX17"/>
    <mergeCell ref="AN20:AQ20"/>
    <mergeCell ref="AO21:AO22"/>
    <mergeCell ref="AP21:AP22"/>
    <mergeCell ref="AQ21:AQ22"/>
    <mergeCell ref="A18:AX18"/>
    <mergeCell ref="A20:A22"/>
    <mergeCell ref="B20:B22"/>
    <mergeCell ref="C20:C22"/>
    <mergeCell ref="D20:D22"/>
    <mergeCell ref="E20:N20"/>
    <mergeCell ref="O20:O22"/>
    <mergeCell ref="P20:P22"/>
    <mergeCell ref="A5:AX5"/>
    <mergeCell ref="A7:AX7"/>
    <mergeCell ref="A8:AX8"/>
    <mergeCell ref="A9:AX9"/>
    <mergeCell ref="A10:AX10"/>
    <mergeCell ref="A16:AX16"/>
    <mergeCell ref="A11:AX11"/>
    <mergeCell ref="A12:AX12"/>
    <mergeCell ref="A13:AX13"/>
    <mergeCell ref="A14:AX14"/>
    <mergeCell ref="A15:AX15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H1298"/>
  <sheetViews>
    <sheetView view="pageBreakPreview" topLeftCell="A10" zoomScale="60" zoomScaleNormal="70" workbookViewId="0">
      <selection activeCell="B28" sqref="B28:H28"/>
    </sheetView>
  </sheetViews>
  <sheetFormatPr defaultRowHeight="15" x14ac:dyDescent="0.25"/>
  <cols>
    <col min="1" max="1" width="64.42578125" customWidth="1"/>
    <col min="2" max="3" width="14" customWidth="1"/>
    <col min="4" max="4" width="18.28515625" customWidth="1"/>
    <col min="5" max="8" width="12.5703125" customWidth="1"/>
  </cols>
  <sheetData>
    <row r="1" spans="1:8" ht="18.75" x14ac:dyDescent="0.25">
      <c r="A1" s="63"/>
      <c r="B1" s="63"/>
      <c r="C1" s="63"/>
      <c r="D1" s="63"/>
      <c r="E1" s="63"/>
      <c r="F1" s="448" t="s">
        <v>0</v>
      </c>
      <c r="G1" s="448"/>
      <c r="H1" s="448"/>
    </row>
    <row r="2" spans="1:8" ht="18.75" x14ac:dyDescent="0.25">
      <c r="A2" s="63"/>
      <c r="B2" s="63"/>
      <c r="C2" s="63"/>
      <c r="D2" s="63"/>
      <c r="E2" s="63"/>
      <c r="F2" s="448" t="s">
        <v>1</v>
      </c>
      <c r="G2" s="448"/>
      <c r="H2" s="448"/>
    </row>
    <row r="3" spans="1:8" ht="18.75" x14ac:dyDescent="0.25">
      <c r="A3" s="63"/>
      <c r="B3" s="63"/>
      <c r="C3" s="63"/>
      <c r="D3" s="63"/>
      <c r="E3" s="63"/>
      <c r="F3" s="448" t="s">
        <v>282</v>
      </c>
      <c r="G3" s="448"/>
      <c r="H3" s="448"/>
    </row>
    <row r="4" spans="1:8" ht="18.75" x14ac:dyDescent="0.25">
      <c r="A4" s="63"/>
      <c r="B4" s="63"/>
      <c r="C4" s="63"/>
      <c r="D4" s="63"/>
      <c r="E4" s="63"/>
      <c r="F4" s="63"/>
      <c r="G4" s="63"/>
      <c r="H4" s="2"/>
    </row>
    <row r="5" spans="1:8" ht="18.75" x14ac:dyDescent="0.25">
      <c r="A5" s="447" t="str">
        <f>'1. Местоположение'!A5:C5</f>
        <v>Год раскрытия информации: 2021 год</v>
      </c>
      <c r="B5" s="447"/>
      <c r="C5" s="447"/>
      <c r="D5" s="447"/>
      <c r="E5" s="447"/>
      <c r="F5" s="447"/>
      <c r="G5" s="447"/>
      <c r="H5" s="447"/>
    </row>
    <row r="6" spans="1:8" ht="18.75" x14ac:dyDescent="0.25">
      <c r="A6" s="134"/>
      <c r="B6" s="134"/>
      <c r="C6" s="134"/>
      <c r="D6" s="134"/>
      <c r="E6" s="134"/>
      <c r="F6" s="134"/>
      <c r="G6" s="134"/>
      <c r="H6" s="134"/>
    </row>
    <row r="7" spans="1:8" ht="18.75" x14ac:dyDescent="0.25">
      <c r="A7" s="307" t="s">
        <v>3</v>
      </c>
      <c r="B7" s="307"/>
      <c r="C7" s="307"/>
      <c r="D7" s="307"/>
      <c r="E7" s="307"/>
      <c r="F7" s="307"/>
      <c r="G7" s="307"/>
      <c r="H7" s="307"/>
    </row>
    <row r="8" spans="1:8" ht="18.75" x14ac:dyDescent="0.25">
      <c r="A8" s="135"/>
      <c r="B8" s="135"/>
      <c r="C8" s="135"/>
      <c r="D8" s="135"/>
      <c r="E8" s="135"/>
      <c r="F8" s="135"/>
      <c r="G8" s="135"/>
      <c r="H8" s="135"/>
    </row>
    <row r="9" spans="1:8" ht="21" customHeight="1" x14ac:dyDescent="0.25">
      <c r="A9" s="307" t="str">
        <f>'1. Местоположение'!A9:C9</f>
        <v>Акционерное общество "НГТ-Энергия"</v>
      </c>
      <c r="B9" s="307"/>
      <c r="C9" s="307"/>
      <c r="D9" s="307"/>
      <c r="E9" s="307"/>
      <c r="F9" s="307"/>
      <c r="G9" s="307"/>
      <c r="H9" s="307"/>
    </row>
    <row r="10" spans="1:8" ht="15.75" x14ac:dyDescent="0.25">
      <c r="A10" s="309" t="s">
        <v>5</v>
      </c>
      <c r="B10" s="309"/>
      <c r="C10" s="309"/>
      <c r="D10" s="309"/>
      <c r="E10" s="309"/>
      <c r="F10" s="309"/>
      <c r="G10" s="309"/>
      <c r="H10" s="309"/>
    </row>
    <row r="11" spans="1:8" ht="18.75" x14ac:dyDescent="0.25">
      <c r="A11" s="135"/>
      <c r="B11" s="135"/>
      <c r="C11" s="135"/>
      <c r="D11" s="135"/>
      <c r="E11" s="135"/>
      <c r="F11" s="135"/>
      <c r="G11" s="135"/>
      <c r="H11" s="135"/>
    </row>
    <row r="12" spans="1:8" ht="31.5" customHeight="1" x14ac:dyDescent="0.25">
      <c r="A12" s="308" t="str">
        <f>'1. Местоположение'!A12:C12</f>
        <v>L_25</v>
      </c>
      <c r="B12" s="308"/>
      <c r="C12" s="308"/>
      <c r="D12" s="308"/>
      <c r="E12" s="308"/>
      <c r="F12" s="308"/>
      <c r="G12" s="308"/>
      <c r="H12" s="308"/>
    </row>
    <row r="13" spans="1:8" ht="15.75" x14ac:dyDescent="0.25">
      <c r="A13" s="309" t="s">
        <v>6</v>
      </c>
      <c r="B13" s="309"/>
      <c r="C13" s="309"/>
      <c r="D13" s="309"/>
      <c r="E13" s="309"/>
      <c r="F13" s="309"/>
      <c r="G13" s="309"/>
      <c r="H13" s="309"/>
    </row>
    <row r="14" spans="1:8" ht="18.75" x14ac:dyDescent="0.25">
      <c r="A14" s="136"/>
      <c r="B14" s="136"/>
      <c r="C14" s="136"/>
      <c r="D14" s="136"/>
      <c r="E14" s="136"/>
      <c r="F14" s="136"/>
      <c r="G14" s="136"/>
      <c r="H14" s="136"/>
    </row>
    <row r="15" spans="1:8" ht="32.25" customHeight="1" x14ac:dyDescent="0.25">
      <c r="A15" s="308" t="str">
        <f>'1. Местоположение'!A15:C15</f>
        <v xml:space="preserve">Строительство ВЛ-6 кВ от УЗА 186 км МН "Тихорецк-Туапсе-1" до ВЛ-6кВ № Ха-22 </v>
      </c>
      <c r="B15" s="308"/>
      <c r="C15" s="308"/>
      <c r="D15" s="308"/>
      <c r="E15" s="308"/>
      <c r="F15" s="308"/>
      <c r="G15" s="308"/>
      <c r="H15" s="308"/>
    </row>
    <row r="16" spans="1:8" ht="15.75" x14ac:dyDescent="0.25">
      <c r="A16" s="309" t="s">
        <v>7</v>
      </c>
      <c r="B16" s="309"/>
      <c r="C16" s="309"/>
      <c r="D16" s="309"/>
      <c r="E16" s="309"/>
      <c r="F16" s="309"/>
      <c r="G16" s="309"/>
      <c r="H16" s="309"/>
    </row>
    <row r="17" spans="1:8" ht="18.75" x14ac:dyDescent="0.25">
      <c r="A17" s="63"/>
      <c r="B17" s="63"/>
      <c r="C17" s="63"/>
      <c r="D17" s="63"/>
      <c r="E17" s="63"/>
      <c r="F17" s="63"/>
      <c r="G17" s="63"/>
      <c r="H17" s="63"/>
    </row>
    <row r="18" spans="1:8" ht="15" customHeight="1" x14ac:dyDescent="0.25">
      <c r="A18" s="447" t="s">
        <v>283</v>
      </c>
      <c r="B18" s="447"/>
      <c r="C18" s="447"/>
      <c r="D18" s="447"/>
      <c r="E18" s="447"/>
      <c r="F18" s="447"/>
      <c r="G18" s="447"/>
      <c r="H18" s="447"/>
    </row>
    <row r="19" spans="1:8" ht="15" customHeight="1" x14ac:dyDescent="0.25">
      <c r="A19" s="134"/>
      <c r="B19" s="134"/>
      <c r="C19" s="134"/>
      <c r="D19" s="134"/>
      <c r="E19" s="134"/>
      <c r="F19" s="134"/>
      <c r="G19" s="134"/>
      <c r="H19" s="134"/>
    </row>
    <row r="20" spans="1:8" ht="18.75" x14ac:dyDescent="0.25">
      <c r="A20" s="63"/>
      <c r="B20" s="63"/>
      <c r="C20" s="63"/>
      <c r="D20" s="63"/>
      <c r="E20" s="63"/>
      <c r="F20" s="63"/>
      <c r="G20" s="63"/>
      <c r="H20" s="63"/>
    </row>
    <row r="21" spans="1:8" ht="153" customHeight="1" x14ac:dyDescent="0.25">
      <c r="A21" s="137" t="s">
        <v>284</v>
      </c>
      <c r="B21" s="455" t="str">
        <f>A15</f>
        <v xml:space="preserve">Строительство ВЛ-6 кВ от УЗА 186 км МН "Тихорецк-Туапсе-1" до ВЛ-6кВ № Ха-22 </v>
      </c>
      <c r="C21" s="455"/>
      <c r="D21" s="455"/>
      <c r="E21" s="455"/>
      <c r="F21" s="455"/>
      <c r="G21" s="455"/>
      <c r="H21" s="455"/>
    </row>
    <row r="22" spans="1:8" ht="37.5" customHeight="1" x14ac:dyDescent="0.25">
      <c r="A22" s="137" t="s">
        <v>285</v>
      </c>
      <c r="B22" s="449" t="s">
        <v>520</v>
      </c>
      <c r="C22" s="450"/>
      <c r="D22" s="450"/>
      <c r="E22" s="450"/>
      <c r="F22" s="450"/>
      <c r="G22" s="450"/>
      <c r="H22" s="451"/>
    </row>
    <row r="23" spans="1:8" ht="18.75" x14ac:dyDescent="0.25">
      <c r="A23" s="137" t="s">
        <v>286</v>
      </c>
      <c r="B23" s="455" t="s">
        <v>521</v>
      </c>
      <c r="C23" s="455"/>
      <c r="D23" s="455"/>
      <c r="E23" s="455"/>
      <c r="F23" s="455"/>
      <c r="G23" s="455"/>
      <c r="H23" s="455"/>
    </row>
    <row r="24" spans="1:8" ht="18.75" x14ac:dyDescent="0.25">
      <c r="A24" s="457" t="s">
        <v>287</v>
      </c>
      <c r="B24" s="449" t="s">
        <v>127</v>
      </c>
      <c r="C24" s="451"/>
      <c r="D24" s="273" t="s">
        <v>126</v>
      </c>
      <c r="E24" s="455" t="s">
        <v>288</v>
      </c>
      <c r="F24" s="455"/>
      <c r="G24" s="455"/>
      <c r="H24" s="455"/>
    </row>
    <row r="25" spans="1:8" ht="37.5" x14ac:dyDescent="0.25">
      <c r="A25" s="458"/>
      <c r="B25" s="273" t="s">
        <v>289</v>
      </c>
      <c r="C25" s="273" t="s">
        <v>290</v>
      </c>
      <c r="D25" s="273" t="s">
        <v>291</v>
      </c>
      <c r="E25" s="271" t="s">
        <v>128</v>
      </c>
      <c r="F25" s="271" t="s">
        <v>129</v>
      </c>
      <c r="G25" s="271" t="s">
        <v>130</v>
      </c>
      <c r="H25" s="271" t="s">
        <v>131</v>
      </c>
    </row>
    <row r="26" spans="1:8" ht="18.75" x14ac:dyDescent="0.25">
      <c r="A26" s="459"/>
      <c r="B26" s="138">
        <v>0</v>
      </c>
      <c r="C26" s="138">
        <v>0</v>
      </c>
      <c r="D26" s="138">
        <v>4.83</v>
      </c>
      <c r="E26" s="138">
        <v>0</v>
      </c>
      <c r="F26" s="138">
        <v>0</v>
      </c>
      <c r="G26" s="138">
        <v>0</v>
      </c>
      <c r="H26" s="138">
        <v>0</v>
      </c>
    </row>
    <row r="27" spans="1:8" ht="15.75" customHeight="1" x14ac:dyDescent="0.25">
      <c r="A27" s="137" t="s">
        <v>292</v>
      </c>
      <c r="B27" s="449">
        <v>2022</v>
      </c>
      <c r="C27" s="450"/>
      <c r="D27" s="450"/>
      <c r="E27" s="450"/>
      <c r="F27" s="450"/>
      <c r="G27" s="450"/>
      <c r="H27" s="451"/>
    </row>
    <row r="28" spans="1:8" ht="37.5" x14ac:dyDescent="0.25">
      <c r="A28" s="137" t="s">
        <v>293</v>
      </c>
      <c r="B28" s="449" t="s">
        <v>491</v>
      </c>
      <c r="C28" s="450"/>
      <c r="D28" s="450"/>
      <c r="E28" s="450"/>
      <c r="F28" s="450"/>
      <c r="G28" s="450"/>
      <c r="H28" s="451"/>
    </row>
    <row r="29" spans="1:8" ht="56.25" x14ac:dyDescent="0.25">
      <c r="A29" s="137" t="s">
        <v>294</v>
      </c>
      <c r="B29" s="456">
        <f>[3]СВОД!$K$4</f>
        <v>15.420827788184001</v>
      </c>
      <c r="C29" s="456"/>
      <c r="D29" s="456"/>
      <c r="E29" s="456"/>
      <c r="F29" s="456"/>
      <c r="G29" s="456"/>
      <c r="H29" s="456"/>
    </row>
    <row r="30" spans="1:8" ht="37.5" x14ac:dyDescent="0.25">
      <c r="A30" s="139" t="s">
        <v>295</v>
      </c>
      <c r="B30" s="455" t="s">
        <v>496</v>
      </c>
      <c r="C30" s="455"/>
      <c r="D30" s="455"/>
      <c r="E30" s="455"/>
      <c r="F30" s="455"/>
      <c r="G30" s="455"/>
      <c r="H30" s="455"/>
    </row>
    <row r="31" spans="1:8" ht="37.5" x14ac:dyDescent="0.25">
      <c r="A31" s="137" t="s">
        <v>296</v>
      </c>
      <c r="B31" s="456" t="s">
        <v>18</v>
      </c>
      <c r="C31" s="456"/>
      <c r="D31" s="456"/>
      <c r="E31" s="456"/>
      <c r="F31" s="456"/>
      <c r="G31" s="456"/>
      <c r="H31" s="456"/>
    </row>
    <row r="32" spans="1:8" ht="15.75" customHeight="1" x14ac:dyDescent="0.25">
      <c r="A32" s="137" t="s">
        <v>297</v>
      </c>
      <c r="B32" s="456" t="s">
        <v>18</v>
      </c>
      <c r="C32" s="456"/>
      <c r="D32" s="456"/>
      <c r="E32" s="456"/>
      <c r="F32" s="456"/>
      <c r="G32" s="456"/>
      <c r="H32" s="456"/>
    </row>
    <row r="33" spans="1:8" ht="18.75" x14ac:dyDescent="0.25">
      <c r="A33" s="137" t="s">
        <v>298</v>
      </c>
      <c r="B33" s="449"/>
      <c r="C33" s="450"/>
      <c r="D33" s="450"/>
      <c r="E33" s="450"/>
      <c r="F33" s="450"/>
      <c r="G33" s="450"/>
      <c r="H33" s="451"/>
    </row>
    <row r="34" spans="1:8" ht="37.5" x14ac:dyDescent="0.25">
      <c r="A34" s="274" t="s">
        <v>299</v>
      </c>
      <c r="B34" s="452"/>
      <c r="C34" s="453"/>
      <c r="D34" s="453"/>
      <c r="E34" s="453"/>
      <c r="F34" s="453"/>
      <c r="G34" s="453"/>
      <c r="H34" s="454"/>
    </row>
    <row r="35" spans="1:8" ht="37.5" x14ac:dyDescent="0.25">
      <c r="A35" s="137" t="s">
        <v>296</v>
      </c>
      <c r="B35" s="455" t="s">
        <v>18</v>
      </c>
      <c r="C35" s="455"/>
      <c r="D35" s="455"/>
      <c r="E35" s="455"/>
      <c r="F35" s="455"/>
      <c r="G35" s="455"/>
      <c r="H35" s="455"/>
    </row>
    <row r="36" spans="1:8" ht="37.5" x14ac:dyDescent="0.25">
      <c r="A36" s="137" t="s">
        <v>297</v>
      </c>
      <c r="B36" s="455" t="s">
        <v>18</v>
      </c>
      <c r="C36" s="455"/>
      <c r="D36" s="455"/>
      <c r="E36" s="455"/>
      <c r="F36" s="455"/>
      <c r="G36" s="455"/>
      <c r="H36" s="455"/>
    </row>
    <row r="37" spans="1:8" ht="15.75" customHeight="1" x14ac:dyDescent="0.25">
      <c r="A37" s="137" t="s">
        <v>298</v>
      </c>
      <c r="B37" s="449"/>
      <c r="C37" s="450"/>
      <c r="D37" s="450"/>
      <c r="E37" s="450"/>
      <c r="F37" s="450"/>
      <c r="G37" s="450"/>
      <c r="H37" s="451"/>
    </row>
    <row r="38" spans="1:8" ht="37.5" x14ac:dyDescent="0.25">
      <c r="A38" s="137" t="s">
        <v>299</v>
      </c>
      <c r="B38" s="455" t="s">
        <v>18</v>
      </c>
      <c r="C38" s="455"/>
      <c r="D38" s="455"/>
      <c r="E38" s="455"/>
      <c r="F38" s="455"/>
      <c r="G38" s="455"/>
      <c r="H38" s="455"/>
    </row>
    <row r="39" spans="1:8" ht="37.5" x14ac:dyDescent="0.25">
      <c r="A39" s="139" t="s">
        <v>450</v>
      </c>
      <c r="B39" s="455" t="s">
        <v>18</v>
      </c>
      <c r="C39" s="455"/>
      <c r="D39" s="455"/>
      <c r="E39" s="455"/>
      <c r="F39" s="455"/>
      <c r="G39" s="455"/>
      <c r="H39" s="455"/>
    </row>
    <row r="40" spans="1:8" ht="18.75" x14ac:dyDescent="0.25">
      <c r="A40" s="139" t="s">
        <v>451</v>
      </c>
      <c r="B40" s="455" t="s">
        <v>18</v>
      </c>
      <c r="C40" s="455"/>
      <c r="D40" s="455"/>
      <c r="E40" s="455"/>
      <c r="F40" s="455"/>
      <c r="G40" s="455"/>
      <c r="H40" s="455"/>
    </row>
    <row r="41" spans="1:8" ht="18.75" x14ac:dyDescent="0.25">
      <c r="A41" s="139" t="s">
        <v>452</v>
      </c>
      <c r="B41" s="455" t="s">
        <v>18</v>
      </c>
      <c r="C41" s="455"/>
      <c r="D41" s="455"/>
      <c r="E41" s="455"/>
      <c r="F41" s="455"/>
      <c r="G41" s="455"/>
      <c r="H41" s="455"/>
    </row>
    <row r="42" spans="1:8" ht="18.75" x14ac:dyDescent="0.25">
      <c r="A42" s="139" t="s">
        <v>453</v>
      </c>
      <c r="B42" s="455" t="s">
        <v>18</v>
      </c>
      <c r="C42" s="455"/>
      <c r="D42" s="455"/>
      <c r="E42" s="455"/>
      <c r="F42" s="455"/>
      <c r="G42" s="455"/>
      <c r="H42" s="455"/>
    </row>
    <row r="43" spans="1:8" ht="56.25" x14ac:dyDescent="0.25">
      <c r="A43" s="274" t="s">
        <v>454</v>
      </c>
      <c r="B43" s="452"/>
      <c r="C43" s="453"/>
      <c r="D43" s="453"/>
      <c r="E43" s="453"/>
      <c r="F43" s="453"/>
      <c r="G43" s="453"/>
      <c r="H43" s="454"/>
    </row>
    <row r="44" spans="1:8" ht="37.5" x14ac:dyDescent="0.25">
      <c r="A44" s="139" t="s">
        <v>450</v>
      </c>
      <c r="B44" s="455" t="s">
        <v>18</v>
      </c>
      <c r="C44" s="455"/>
      <c r="D44" s="455"/>
      <c r="E44" s="455"/>
      <c r="F44" s="455"/>
      <c r="G44" s="455"/>
      <c r="H44" s="455"/>
    </row>
    <row r="45" spans="1:8" ht="18.75" x14ac:dyDescent="0.25">
      <c r="A45" s="139" t="s">
        <v>451</v>
      </c>
      <c r="B45" s="455" t="s">
        <v>18</v>
      </c>
      <c r="C45" s="455"/>
      <c r="D45" s="455"/>
      <c r="E45" s="455"/>
      <c r="F45" s="455"/>
      <c r="G45" s="455"/>
      <c r="H45" s="455"/>
    </row>
    <row r="46" spans="1:8" ht="18.75" x14ac:dyDescent="0.25">
      <c r="A46" s="139" t="s">
        <v>452</v>
      </c>
      <c r="B46" s="455" t="s">
        <v>18</v>
      </c>
      <c r="C46" s="455"/>
      <c r="D46" s="455"/>
      <c r="E46" s="455"/>
      <c r="F46" s="455"/>
      <c r="G46" s="455"/>
      <c r="H46" s="455"/>
    </row>
    <row r="47" spans="1:8" ht="18.75" x14ac:dyDescent="0.25">
      <c r="A47" s="139" t="s">
        <v>453</v>
      </c>
      <c r="B47" s="455" t="s">
        <v>18</v>
      </c>
      <c r="C47" s="455"/>
      <c r="D47" s="455"/>
      <c r="E47" s="455"/>
      <c r="F47" s="455"/>
      <c r="G47" s="455"/>
      <c r="H47" s="455"/>
    </row>
    <row r="48" spans="1:8" ht="37.5" x14ac:dyDescent="0.25">
      <c r="A48" s="274" t="s">
        <v>455</v>
      </c>
      <c r="B48" s="452"/>
      <c r="C48" s="453"/>
      <c r="D48" s="453"/>
      <c r="E48" s="453"/>
      <c r="F48" s="453"/>
      <c r="G48" s="453"/>
      <c r="H48" s="454"/>
    </row>
    <row r="49" spans="1:8" ht="37.5" x14ac:dyDescent="0.25">
      <c r="A49" s="139" t="s">
        <v>450</v>
      </c>
      <c r="B49" s="455" t="s">
        <v>18</v>
      </c>
      <c r="C49" s="455"/>
      <c r="D49" s="455"/>
      <c r="E49" s="455"/>
      <c r="F49" s="455"/>
      <c r="G49" s="455"/>
      <c r="H49" s="455"/>
    </row>
    <row r="50" spans="1:8" ht="18.75" x14ac:dyDescent="0.25">
      <c r="A50" s="139" t="s">
        <v>451</v>
      </c>
      <c r="B50" s="455" t="s">
        <v>18</v>
      </c>
      <c r="C50" s="455"/>
      <c r="D50" s="455"/>
      <c r="E50" s="455"/>
      <c r="F50" s="455"/>
      <c r="G50" s="455"/>
      <c r="H50" s="455"/>
    </row>
    <row r="51" spans="1:8" ht="18.75" x14ac:dyDescent="0.25">
      <c r="A51" s="139" t="s">
        <v>452</v>
      </c>
      <c r="B51" s="455" t="s">
        <v>18</v>
      </c>
      <c r="C51" s="455"/>
      <c r="D51" s="455"/>
      <c r="E51" s="455"/>
      <c r="F51" s="455"/>
      <c r="G51" s="455"/>
      <c r="H51" s="455"/>
    </row>
    <row r="52" spans="1:8" ht="18.75" x14ac:dyDescent="0.25">
      <c r="A52" s="139" t="s">
        <v>453</v>
      </c>
      <c r="B52" s="455" t="s">
        <v>18</v>
      </c>
      <c r="C52" s="455"/>
      <c r="D52" s="455"/>
      <c r="E52" s="455"/>
      <c r="F52" s="455"/>
      <c r="G52" s="455"/>
      <c r="H52" s="455"/>
    </row>
    <row r="53" spans="1:8" ht="56.25" x14ac:dyDescent="0.25">
      <c r="A53" s="274" t="s">
        <v>456</v>
      </c>
      <c r="B53" s="452"/>
      <c r="C53" s="453"/>
      <c r="D53" s="453"/>
      <c r="E53" s="453"/>
      <c r="F53" s="453"/>
      <c r="G53" s="453"/>
      <c r="H53" s="454"/>
    </row>
    <row r="54" spans="1:8" ht="18.75" x14ac:dyDescent="0.25">
      <c r="A54" s="139" t="s">
        <v>298</v>
      </c>
      <c r="B54" s="455" t="s">
        <v>18</v>
      </c>
      <c r="C54" s="455"/>
      <c r="D54" s="455"/>
      <c r="E54" s="455"/>
      <c r="F54" s="455"/>
      <c r="G54" s="455"/>
      <c r="H54" s="455"/>
    </row>
    <row r="55" spans="1:8" ht="18.75" x14ac:dyDescent="0.25">
      <c r="A55" s="139" t="s">
        <v>457</v>
      </c>
      <c r="B55" s="455" t="s">
        <v>18</v>
      </c>
      <c r="C55" s="455"/>
      <c r="D55" s="455"/>
      <c r="E55" s="455"/>
      <c r="F55" s="455"/>
      <c r="G55" s="455"/>
      <c r="H55" s="455"/>
    </row>
    <row r="56" spans="1:8" ht="18.75" x14ac:dyDescent="0.25">
      <c r="A56" s="139" t="s">
        <v>458</v>
      </c>
      <c r="B56" s="455" t="s">
        <v>18</v>
      </c>
      <c r="C56" s="455"/>
      <c r="D56" s="455"/>
      <c r="E56" s="455"/>
      <c r="F56" s="455"/>
      <c r="G56" s="455"/>
      <c r="H56" s="455"/>
    </row>
    <row r="57" spans="1:8" ht="37.5" x14ac:dyDescent="0.25">
      <c r="A57" s="139" t="s">
        <v>459</v>
      </c>
      <c r="B57" s="455" t="s">
        <v>18</v>
      </c>
      <c r="C57" s="455"/>
      <c r="D57" s="455"/>
      <c r="E57" s="455"/>
      <c r="F57" s="455"/>
      <c r="G57" s="455"/>
      <c r="H57" s="455"/>
    </row>
    <row r="58" spans="1:8" ht="18.75" x14ac:dyDescent="0.25">
      <c r="A58" s="137" t="s">
        <v>460</v>
      </c>
      <c r="B58" s="455" t="s">
        <v>18</v>
      </c>
      <c r="C58" s="455"/>
      <c r="D58" s="455"/>
      <c r="E58" s="455"/>
      <c r="F58" s="455"/>
      <c r="G58" s="455"/>
      <c r="H58" s="455"/>
    </row>
    <row r="59" spans="1:8" ht="18.75" x14ac:dyDescent="0.25">
      <c r="A59" s="137" t="s">
        <v>461</v>
      </c>
      <c r="B59" s="455" t="s">
        <v>18</v>
      </c>
      <c r="C59" s="455"/>
      <c r="D59" s="455"/>
      <c r="E59" s="455"/>
      <c r="F59" s="455"/>
      <c r="G59" s="455"/>
      <c r="H59" s="455"/>
    </row>
    <row r="60" spans="1:8" ht="18.75" x14ac:dyDescent="0.25">
      <c r="A60" s="137" t="s">
        <v>462</v>
      </c>
      <c r="B60" s="455" t="s">
        <v>18</v>
      </c>
      <c r="C60" s="455"/>
      <c r="D60" s="455"/>
      <c r="E60" s="455"/>
      <c r="F60" s="455"/>
      <c r="G60" s="455"/>
      <c r="H60" s="455"/>
    </row>
    <row r="61" spans="1:8" ht="18.75" x14ac:dyDescent="0.25">
      <c r="A61" s="137" t="s">
        <v>463</v>
      </c>
      <c r="B61" s="455" t="s">
        <v>18</v>
      </c>
      <c r="C61" s="455"/>
      <c r="D61" s="455"/>
      <c r="E61" s="455"/>
      <c r="F61" s="455"/>
      <c r="G61" s="455"/>
      <c r="H61" s="455"/>
    </row>
    <row r="62" spans="1:8" ht="37.5" x14ac:dyDescent="0.25">
      <c r="A62" s="274" t="s">
        <v>464</v>
      </c>
      <c r="B62" s="452"/>
      <c r="C62" s="453"/>
      <c r="D62" s="453"/>
      <c r="E62" s="453"/>
      <c r="F62" s="453"/>
      <c r="G62" s="453"/>
      <c r="H62" s="454"/>
    </row>
    <row r="63" spans="1:8" ht="18.75" x14ac:dyDescent="0.25">
      <c r="A63" s="139" t="s">
        <v>465</v>
      </c>
      <c r="B63" s="455" t="s">
        <v>18</v>
      </c>
      <c r="C63" s="455"/>
      <c r="D63" s="455"/>
      <c r="E63" s="455"/>
      <c r="F63" s="455"/>
      <c r="G63" s="455"/>
      <c r="H63" s="455"/>
    </row>
    <row r="64" spans="1:8" ht="18.75" x14ac:dyDescent="0.25">
      <c r="A64" s="139" t="s">
        <v>466</v>
      </c>
      <c r="B64" s="455" t="s">
        <v>18</v>
      </c>
      <c r="C64" s="455"/>
      <c r="D64" s="455"/>
      <c r="E64" s="455"/>
      <c r="F64" s="455"/>
      <c r="G64" s="455"/>
      <c r="H64" s="455"/>
    </row>
    <row r="65" spans="1:8" ht="18.75" x14ac:dyDescent="0.25">
      <c r="A65" s="139" t="s">
        <v>467</v>
      </c>
      <c r="B65" s="455" t="s">
        <v>18</v>
      </c>
      <c r="C65" s="455"/>
      <c r="D65" s="455"/>
      <c r="E65" s="455"/>
      <c r="F65" s="455"/>
      <c r="G65" s="455"/>
      <c r="H65" s="455"/>
    </row>
    <row r="66" spans="1:8" ht="18.75" x14ac:dyDescent="0.25">
      <c r="A66" s="139" t="s">
        <v>468</v>
      </c>
      <c r="B66" s="455" t="s">
        <v>18</v>
      </c>
      <c r="C66" s="455"/>
      <c r="D66" s="455"/>
      <c r="E66" s="455"/>
      <c r="F66" s="455"/>
      <c r="G66" s="455"/>
      <c r="H66" s="455"/>
    </row>
    <row r="67" spans="1:8" ht="18.75" x14ac:dyDescent="0.25">
      <c r="A67" s="139" t="s">
        <v>469</v>
      </c>
      <c r="B67" s="455" t="s">
        <v>18</v>
      </c>
      <c r="C67" s="455"/>
      <c r="D67" s="455"/>
      <c r="E67" s="455"/>
      <c r="F67" s="455"/>
      <c r="G67" s="455"/>
      <c r="H67" s="455"/>
    </row>
    <row r="68" spans="1:8" ht="37.5" x14ac:dyDescent="0.25">
      <c r="A68" s="139" t="s">
        <v>470</v>
      </c>
      <c r="B68" s="455" t="s">
        <v>18</v>
      </c>
      <c r="C68" s="455"/>
      <c r="D68" s="455"/>
      <c r="E68" s="455"/>
      <c r="F68" s="455"/>
      <c r="G68" s="455"/>
      <c r="H68" s="455"/>
    </row>
    <row r="69" spans="1:8" ht="56.25" x14ac:dyDescent="0.25">
      <c r="A69" s="274" t="s">
        <v>471</v>
      </c>
      <c r="B69" s="452"/>
      <c r="C69" s="453"/>
      <c r="D69" s="453"/>
      <c r="E69" s="453"/>
      <c r="F69" s="453"/>
      <c r="G69" s="453"/>
      <c r="H69" s="454"/>
    </row>
    <row r="70" spans="1:8" ht="18.75" x14ac:dyDescent="0.25">
      <c r="A70" s="139" t="s">
        <v>298</v>
      </c>
      <c r="B70" s="455" t="s">
        <v>18</v>
      </c>
      <c r="C70" s="455"/>
      <c r="D70" s="455"/>
      <c r="E70" s="455"/>
      <c r="F70" s="455"/>
      <c r="G70" s="455"/>
      <c r="H70" s="455"/>
    </row>
    <row r="71" spans="1:8" ht="18.75" x14ac:dyDescent="0.25">
      <c r="A71" s="139" t="s">
        <v>472</v>
      </c>
      <c r="B71" s="455" t="s">
        <v>18</v>
      </c>
      <c r="C71" s="455"/>
      <c r="D71" s="455"/>
      <c r="E71" s="455"/>
      <c r="F71" s="455"/>
      <c r="G71" s="455"/>
      <c r="H71" s="455"/>
    </row>
    <row r="72" spans="1:8" ht="18.75" x14ac:dyDescent="0.25">
      <c r="A72" s="139" t="s">
        <v>473</v>
      </c>
      <c r="B72" s="455" t="s">
        <v>18</v>
      </c>
      <c r="C72" s="455"/>
      <c r="D72" s="455"/>
      <c r="E72" s="455"/>
      <c r="F72" s="455"/>
      <c r="G72" s="455"/>
      <c r="H72" s="455"/>
    </row>
    <row r="73" spans="1:8" ht="18.75" x14ac:dyDescent="0.25">
      <c r="A73" s="274" t="s">
        <v>474</v>
      </c>
      <c r="B73" s="452"/>
      <c r="C73" s="453"/>
      <c r="D73" s="453"/>
      <c r="E73" s="453"/>
      <c r="F73" s="453"/>
      <c r="G73" s="453"/>
      <c r="H73" s="454"/>
    </row>
    <row r="74" spans="1:8" ht="18.75" x14ac:dyDescent="0.25">
      <c r="A74" s="274" t="s">
        <v>475</v>
      </c>
      <c r="B74" s="452"/>
      <c r="C74" s="453"/>
      <c r="D74" s="453"/>
      <c r="E74" s="453"/>
      <c r="F74" s="453"/>
      <c r="G74" s="453"/>
      <c r="H74" s="454"/>
    </row>
    <row r="75" spans="1:8" ht="18.75" x14ac:dyDescent="0.25">
      <c r="A75" s="139" t="s">
        <v>476</v>
      </c>
      <c r="B75" s="455" t="s">
        <v>18</v>
      </c>
      <c r="C75" s="455"/>
      <c r="D75" s="455"/>
      <c r="E75" s="455"/>
      <c r="F75" s="455"/>
      <c r="G75" s="455"/>
      <c r="H75" s="455"/>
    </row>
    <row r="76" spans="1:8" ht="18.75" x14ac:dyDescent="0.25">
      <c r="A76" s="139" t="s">
        <v>477</v>
      </c>
      <c r="B76" s="455" t="s">
        <v>18</v>
      </c>
      <c r="C76" s="455"/>
      <c r="D76" s="455"/>
      <c r="E76" s="455"/>
      <c r="F76" s="455"/>
      <c r="G76" s="455"/>
      <c r="H76" s="455"/>
    </row>
    <row r="77" spans="1:8" ht="18.75" x14ac:dyDescent="0.25">
      <c r="A77" s="139" t="s">
        <v>478</v>
      </c>
      <c r="B77" s="455" t="s">
        <v>18</v>
      </c>
      <c r="C77" s="455"/>
      <c r="D77" s="455"/>
      <c r="E77" s="455"/>
      <c r="F77" s="455"/>
      <c r="G77" s="455"/>
      <c r="H77" s="455"/>
    </row>
    <row r="78" spans="1:8" ht="37.5" x14ac:dyDescent="0.25">
      <c r="A78" s="274" t="s">
        <v>479</v>
      </c>
      <c r="B78" s="452" t="s">
        <v>18</v>
      </c>
      <c r="C78" s="453"/>
      <c r="D78" s="453"/>
      <c r="E78" s="453"/>
      <c r="F78" s="453"/>
      <c r="G78" s="453"/>
      <c r="H78" s="454"/>
    </row>
    <row r="79" spans="1:8" ht="37.5" x14ac:dyDescent="0.25">
      <c r="A79" s="274" t="s">
        <v>480</v>
      </c>
      <c r="B79" s="452"/>
      <c r="C79" s="453"/>
      <c r="D79" s="453"/>
      <c r="E79" s="453"/>
      <c r="F79" s="453"/>
      <c r="G79" s="453"/>
      <c r="H79" s="454"/>
    </row>
    <row r="80" spans="1:8" ht="18.75" x14ac:dyDescent="0.25">
      <c r="A80" s="139" t="s">
        <v>481</v>
      </c>
      <c r="B80" s="455" t="s">
        <v>18</v>
      </c>
      <c r="C80" s="455"/>
      <c r="D80" s="455"/>
      <c r="E80" s="455"/>
      <c r="F80" s="455"/>
      <c r="G80" s="455"/>
      <c r="H80" s="455"/>
    </row>
    <row r="81" spans="1:8" ht="37.5" x14ac:dyDescent="0.25">
      <c r="A81" s="139" t="s">
        <v>482</v>
      </c>
      <c r="B81" s="455" t="s">
        <v>18</v>
      </c>
      <c r="C81" s="455"/>
      <c r="D81" s="455"/>
      <c r="E81" s="455"/>
      <c r="F81" s="455"/>
      <c r="G81" s="455"/>
      <c r="H81" s="455"/>
    </row>
    <row r="82" spans="1:8" ht="18.75" x14ac:dyDescent="0.25">
      <c r="A82" s="139" t="s">
        <v>483</v>
      </c>
      <c r="B82" s="455" t="s">
        <v>18</v>
      </c>
      <c r="C82" s="455"/>
      <c r="D82" s="455"/>
      <c r="E82" s="455"/>
      <c r="F82" s="455"/>
      <c r="G82" s="455"/>
      <c r="H82" s="455"/>
    </row>
    <row r="83" spans="1:8" ht="18.75" x14ac:dyDescent="0.25">
      <c r="A83" s="139" t="s">
        <v>484</v>
      </c>
      <c r="B83" s="455" t="s">
        <v>18</v>
      </c>
      <c r="C83" s="455"/>
      <c r="D83" s="455"/>
      <c r="E83" s="455"/>
      <c r="F83" s="455"/>
      <c r="G83" s="455"/>
      <c r="H83" s="455"/>
    </row>
    <row r="84" spans="1:8" ht="18.75" x14ac:dyDescent="0.25">
      <c r="A84" s="139" t="s">
        <v>485</v>
      </c>
      <c r="B84" s="455" t="s">
        <v>18</v>
      </c>
      <c r="C84" s="455"/>
      <c r="D84" s="455"/>
      <c r="E84" s="455"/>
      <c r="F84" s="455"/>
      <c r="G84" s="455"/>
      <c r="H84" s="455"/>
    </row>
    <row r="85" spans="1:8" ht="18.75" x14ac:dyDescent="0.25">
      <c r="A85" s="140"/>
      <c r="B85" s="460"/>
      <c r="C85" s="460"/>
      <c r="D85" s="460"/>
      <c r="E85" s="460"/>
      <c r="F85" s="460"/>
      <c r="G85" s="460"/>
      <c r="H85" s="460"/>
    </row>
    <row r="86" spans="1:8" ht="18.75" x14ac:dyDescent="0.25">
      <c r="A86" s="140"/>
      <c r="B86" s="460"/>
      <c r="C86" s="460"/>
      <c r="D86" s="460"/>
      <c r="E86" s="460"/>
      <c r="F86" s="460"/>
      <c r="G86" s="460"/>
      <c r="H86" s="460"/>
    </row>
    <row r="87" spans="1:8" ht="18.75" x14ac:dyDescent="0.25">
      <c r="A87" s="140"/>
      <c r="B87" s="460"/>
      <c r="C87" s="460"/>
      <c r="D87" s="460"/>
      <c r="E87" s="460"/>
      <c r="F87" s="460"/>
      <c r="G87" s="460"/>
      <c r="H87" s="460"/>
    </row>
    <row r="88" spans="1:8" ht="18.75" x14ac:dyDescent="0.25">
      <c r="A88" s="140"/>
      <c r="B88" s="460"/>
      <c r="C88" s="460"/>
      <c r="D88" s="460"/>
      <c r="E88" s="460"/>
      <c r="F88" s="460"/>
      <c r="G88" s="460"/>
      <c r="H88" s="460"/>
    </row>
    <row r="89" spans="1:8" ht="18.75" x14ac:dyDescent="0.25">
      <c r="A89" s="140"/>
      <c r="B89" s="460"/>
      <c r="C89" s="460"/>
      <c r="D89" s="460"/>
      <c r="E89" s="460"/>
      <c r="F89" s="460"/>
      <c r="G89" s="460"/>
      <c r="H89" s="460"/>
    </row>
    <row r="90" spans="1:8" ht="18.75" x14ac:dyDescent="0.25">
      <c r="A90" s="140"/>
      <c r="B90" s="460"/>
      <c r="C90" s="460"/>
      <c r="D90" s="460"/>
      <c r="E90" s="460"/>
      <c r="F90" s="460"/>
      <c r="G90" s="460"/>
      <c r="H90" s="460"/>
    </row>
    <row r="91" spans="1:8" ht="18.75" x14ac:dyDescent="0.25">
      <c r="A91" s="140"/>
      <c r="B91" s="460"/>
      <c r="C91" s="460"/>
      <c r="D91" s="460"/>
      <c r="E91" s="460"/>
      <c r="F91" s="460"/>
      <c r="G91" s="460"/>
      <c r="H91" s="460"/>
    </row>
    <row r="92" spans="1:8" ht="18.75" x14ac:dyDescent="0.25">
      <c r="A92" s="140"/>
      <c r="B92" s="460"/>
      <c r="C92" s="460"/>
      <c r="D92" s="460"/>
      <c r="E92" s="460"/>
      <c r="F92" s="460"/>
      <c r="G92" s="460"/>
      <c r="H92" s="460"/>
    </row>
    <row r="93" spans="1:8" ht="18.75" x14ac:dyDescent="0.25">
      <c r="A93" s="140"/>
      <c r="B93" s="460"/>
      <c r="C93" s="460"/>
      <c r="D93" s="460"/>
      <c r="E93" s="460"/>
      <c r="F93" s="460"/>
      <c r="G93" s="460"/>
      <c r="H93" s="460"/>
    </row>
    <row r="94" spans="1:8" ht="18.75" x14ac:dyDescent="0.25">
      <c r="A94" s="140"/>
      <c r="B94" s="460"/>
      <c r="C94" s="460"/>
      <c r="D94" s="460"/>
      <c r="E94" s="460"/>
      <c r="F94" s="460"/>
      <c r="G94" s="460"/>
      <c r="H94" s="460"/>
    </row>
    <row r="95" spans="1:8" ht="18.75" x14ac:dyDescent="0.25">
      <c r="A95" s="140"/>
      <c r="B95" s="460"/>
      <c r="C95" s="460"/>
      <c r="D95" s="460"/>
      <c r="E95" s="460"/>
      <c r="F95" s="460"/>
      <c r="G95" s="460"/>
      <c r="H95" s="460"/>
    </row>
    <row r="96" spans="1:8" ht="18.75" x14ac:dyDescent="0.25">
      <c r="A96" s="140"/>
      <c r="B96" s="460"/>
      <c r="C96" s="460"/>
      <c r="D96" s="460"/>
      <c r="E96" s="460"/>
      <c r="F96" s="460"/>
      <c r="G96" s="460"/>
      <c r="H96" s="460"/>
    </row>
    <row r="97" spans="1:8" ht="18.75" x14ac:dyDescent="0.25">
      <c r="A97" s="140"/>
      <c r="B97" s="460"/>
      <c r="C97" s="460"/>
      <c r="D97" s="460"/>
      <c r="E97" s="460"/>
      <c r="F97" s="460"/>
      <c r="G97" s="460"/>
      <c r="H97" s="460"/>
    </row>
    <row r="98" spans="1:8" ht="18.75" x14ac:dyDescent="0.25">
      <c r="A98" s="140"/>
      <c r="B98" s="460"/>
      <c r="C98" s="460"/>
      <c r="D98" s="460"/>
      <c r="E98" s="460"/>
      <c r="F98" s="460"/>
      <c r="G98" s="460"/>
      <c r="H98" s="460"/>
    </row>
    <row r="99" spans="1:8" ht="18.75" x14ac:dyDescent="0.25">
      <c r="A99" s="140"/>
      <c r="B99" s="460"/>
      <c r="C99" s="460"/>
      <c r="D99" s="460"/>
      <c r="E99" s="460"/>
      <c r="F99" s="460"/>
      <c r="G99" s="460"/>
      <c r="H99" s="460"/>
    </row>
    <row r="100" spans="1:8" ht="18.75" x14ac:dyDescent="0.25">
      <c r="A100" s="140"/>
      <c r="B100" s="460"/>
      <c r="C100" s="460"/>
      <c r="D100" s="460"/>
      <c r="E100" s="460"/>
      <c r="F100" s="460"/>
      <c r="G100" s="460"/>
      <c r="H100" s="460"/>
    </row>
    <row r="101" spans="1:8" ht="18.75" x14ac:dyDescent="0.25">
      <c r="A101" s="140"/>
      <c r="B101" s="460"/>
      <c r="C101" s="460"/>
      <c r="D101" s="460"/>
      <c r="E101" s="460"/>
      <c r="F101" s="460"/>
      <c r="G101" s="460"/>
      <c r="H101" s="460"/>
    </row>
    <row r="102" spans="1:8" ht="18.75" x14ac:dyDescent="0.25">
      <c r="A102" s="140"/>
      <c r="B102" s="460"/>
      <c r="C102" s="460"/>
      <c r="D102" s="460"/>
      <c r="E102" s="460"/>
      <c r="F102" s="460"/>
      <c r="G102" s="460"/>
      <c r="H102" s="460"/>
    </row>
    <row r="103" spans="1:8" ht="18.75" x14ac:dyDescent="0.25">
      <c r="A103" s="140"/>
      <c r="B103" s="460"/>
      <c r="C103" s="460"/>
      <c r="D103" s="460"/>
      <c r="E103" s="460"/>
      <c r="F103" s="460"/>
      <c r="G103" s="460"/>
      <c r="H103" s="460"/>
    </row>
    <row r="104" spans="1:8" ht="18.75" x14ac:dyDescent="0.25">
      <c r="A104" s="140"/>
      <c r="B104" s="460"/>
      <c r="C104" s="460"/>
      <c r="D104" s="460"/>
      <c r="E104" s="460"/>
      <c r="F104" s="460"/>
      <c r="G104" s="460"/>
      <c r="H104" s="460"/>
    </row>
    <row r="105" spans="1:8" ht="18.75" x14ac:dyDescent="0.25">
      <c r="A105" s="140"/>
      <c r="B105" s="460"/>
      <c r="C105" s="460"/>
      <c r="D105" s="460"/>
      <c r="E105" s="460"/>
      <c r="F105" s="460"/>
      <c r="G105" s="460"/>
      <c r="H105" s="460"/>
    </row>
    <row r="106" spans="1:8" ht="18.75" x14ac:dyDescent="0.25">
      <c r="A106" s="140"/>
      <c r="B106" s="460"/>
      <c r="C106" s="460"/>
      <c r="D106" s="460"/>
      <c r="E106" s="460"/>
      <c r="F106" s="460"/>
      <c r="G106" s="460"/>
      <c r="H106" s="460"/>
    </row>
    <row r="107" spans="1:8" ht="18.75" x14ac:dyDescent="0.25">
      <c r="A107" s="140"/>
      <c r="B107" s="460"/>
      <c r="C107" s="460"/>
      <c r="D107" s="460"/>
      <c r="E107" s="460"/>
      <c r="F107" s="460"/>
      <c r="G107" s="460"/>
      <c r="H107" s="460"/>
    </row>
    <row r="108" spans="1:8" ht="18.75" x14ac:dyDescent="0.25">
      <c r="A108" s="140"/>
      <c r="B108" s="460"/>
      <c r="C108" s="460"/>
      <c r="D108" s="460"/>
      <c r="E108" s="460"/>
      <c r="F108" s="460"/>
      <c r="G108" s="460"/>
      <c r="H108" s="460"/>
    </row>
    <row r="109" spans="1:8" ht="18.75" x14ac:dyDescent="0.25">
      <c r="A109" s="140"/>
      <c r="B109" s="460"/>
      <c r="C109" s="460"/>
      <c r="D109" s="460"/>
      <c r="E109" s="460"/>
      <c r="F109" s="460"/>
      <c r="G109" s="460"/>
      <c r="H109" s="460"/>
    </row>
    <row r="110" spans="1:8" ht="18.75" x14ac:dyDescent="0.25">
      <c r="A110" s="140"/>
      <c r="B110" s="460"/>
      <c r="C110" s="460"/>
      <c r="D110" s="460"/>
      <c r="E110" s="460"/>
      <c r="F110" s="460"/>
      <c r="G110" s="460"/>
      <c r="H110" s="460"/>
    </row>
    <row r="111" spans="1:8" ht="18.75" x14ac:dyDescent="0.25">
      <c r="A111" s="140"/>
      <c r="B111" s="460"/>
      <c r="C111" s="460"/>
      <c r="D111" s="460"/>
      <c r="E111" s="460"/>
      <c r="F111" s="460"/>
      <c r="G111" s="460"/>
      <c r="H111" s="460"/>
    </row>
    <row r="112" spans="1:8" ht="18.75" x14ac:dyDescent="0.25">
      <c r="A112" s="140"/>
      <c r="B112" s="460"/>
      <c r="C112" s="460"/>
      <c r="D112" s="460"/>
      <c r="E112" s="460"/>
      <c r="F112" s="460"/>
      <c r="G112" s="460"/>
      <c r="H112" s="460"/>
    </row>
    <row r="113" spans="1:8" ht="18.75" x14ac:dyDescent="0.25">
      <c r="A113" s="140"/>
      <c r="B113" s="460"/>
      <c r="C113" s="460"/>
      <c r="D113" s="460"/>
      <c r="E113" s="460"/>
      <c r="F113" s="460"/>
      <c r="G113" s="460"/>
      <c r="H113" s="460"/>
    </row>
    <row r="114" spans="1:8" ht="18.75" x14ac:dyDescent="0.25">
      <c r="A114" s="140"/>
      <c r="B114" s="460"/>
      <c r="C114" s="460"/>
      <c r="D114" s="460"/>
      <c r="E114" s="460"/>
      <c r="F114" s="460"/>
      <c r="G114" s="460"/>
      <c r="H114" s="460"/>
    </row>
    <row r="115" spans="1:8" ht="18.75" x14ac:dyDescent="0.25">
      <c r="A115" s="140"/>
      <c r="B115" s="460"/>
      <c r="C115" s="460"/>
      <c r="D115" s="460"/>
      <c r="E115" s="460"/>
      <c r="F115" s="460"/>
      <c r="G115" s="460"/>
      <c r="H115" s="460"/>
    </row>
    <row r="116" spans="1:8" ht="18.75" x14ac:dyDescent="0.25">
      <c r="A116" s="140"/>
      <c r="B116" s="460"/>
      <c r="C116" s="460"/>
      <c r="D116" s="460"/>
      <c r="E116" s="460"/>
      <c r="F116" s="460"/>
      <c r="G116" s="460"/>
      <c r="H116" s="460"/>
    </row>
    <row r="117" spans="1:8" ht="18.75" x14ac:dyDescent="0.25">
      <c r="A117" s="140"/>
      <c r="B117" s="460"/>
      <c r="C117" s="460"/>
      <c r="D117" s="460"/>
      <c r="E117" s="460"/>
      <c r="F117" s="460"/>
      <c r="G117" s="460"/>
      <c r="H117" s="460"/>
    </row>
    <row r="118" spans="1:8" ht="18.75" x14ac:dyDescent="0.25">
      <c r="A118" s="140"/>
      <c r="B118" s="460"/>
      <c r="C118" s="460"/>
      <c r="D118" s="460"/>
      <c r="E118" s="460"/>
      <c r="F118" s="460"/>
      <c r="G118" s="460"/>
      <c r="H118" s="460"/>
    </row>
    <row r="119" spans="1:8" ht="18.75" x14ac:dyDescent="0.25">
      <c r="A119" s="140"/>
      <c r="B119" s="460"/>
      <c r="C119" s="460"/>
      <c r="D119" s="460"/>
      <c r="E119" s="460"/>
      <c r="F119" s="460"/>
      <c r="G119" s="460"/>
      <c r="H119" s="460"/>
    </row>
    <row r="120" spans="1:8" ht="18.75" x14ac:dyDescent="0.25">
      <c r="A120" s="140"/>
      <c r="B120" s="460"/>
      <c r="C120" s="460"/>
      <c r="D120" s="460"/>
      <c r="E120" s="460"/>
      <c r="F120" s="460"/>
      <c r="G120" s="460"/>
      <c r="H120" s="460"/>
    </row>
    <row r="121" spans="1:8" ht="18.75" x14ac:dyDescent="0.25">
      <c r="A121" s="140"/>
      <c r="B121" s="460"/>
      <c r="C121" s="460"/>
      <c r="D121" s="460"/>
      <c r="E121" s="460"/>
      <c r="F121" s="460"/>
      <c r="G121" s="460"/>
      <c r="H121" s="460"/>
    </row>
    <row r="122" spans="1:8" ht="18.75" x14ac:dyDescent="0.25">
      <c r="A122" s="140"/>
      <c r="B122" s="460"/>
      <c r="C122" s="460"/>
      <c r="D122" s="460"/>
      <c r="E122" s="460"/>
      <c r="F122" s="460"/>
      <c r="G122" s="460"/>
      <c r="H122" s="460"/>
    </row>
    <row r="123" spans="1:8" ht="18.75" x14ac:dyDescent="0.25">
      <c r="A123" s="140"/>
      <c r="B123" s="460"/>
      <c r="C123" s="460"/>
      <c r="D123" s="460"/>
      <c r="E123" s="460"/>
      <c r="F123" s="460"/>
      <c r="G123" s="460"/>
      <c r="H123" s="460"/>
    </row>
    <row r="124" spans="1:8" ht="18.75" x14ac:dyDescent="0.25">
      <c r="A124" s="140"/>
      <c r="B124" s="460"/>
      <c r="C124" s="460"/>
      <c r="D124" s="460"/>
      <c r="E124" s="460"/>
      <c r="F124" s="460"/>
      <c r="G124" s="460"/>
      <c r="H124" s="460"/>
    </row>
    <row r="125" spans="1:8" ht="18.75" x14ac:dyDescent="0.25">
      <c r="A125" s="140"/>
      <c r="B125" s="460"/>
      <c r="C125" s="460"/>
      <c r="D125" s="460"/>
      <c r="E125" s="460"/>
      <c r="F125" s="460"/>
      <c r="G125" s="460"/>
      <c r="H125" s="460"/>
    </row>
    <row r="126" spans="1:8" ht="18.75" x14ac:dyDescent="0.25">
      <c r="A126" s="140"/>
      <c r="B126" s="460"/>
      <c r="C126" s="460"/>
      <c r="D126" s="460"/>
      <c r="E126" s="460"/>
      <c r="F126" s="460"/>
      <c r="G126" s="460"/>
      <c r="H126" s="460"/>
    </row>
    <row r="127" spans="1:8" ht="18.75" x14ac:dyDescent="0.25">
      <c r="A127" s="140"/>
      <c r="B127" s="460"/>
      <c r="C127" s="460"/>
      <c r="D127" s="460"/>
      <c r="E127" s="460"/>
      <c r="F127" s="460"/>
      <c r="G127" s="460"/>
      <c r="H127" s="460"/>
    </row>
    <row r="128" spans="1:8" ht="18.75" x14ac:dyDescent="0.25">
      <c r="A128" s="140"/>
      <c r="B128" s="460"/>
      <c r="C128" s="460"/>
      <c r="D128" s="460"/>
      <c r="E128" s="460"/>
      <c r="F128" s="460"/>
      <c r="G128" s="460"/>
      <c r="H128" s="460"/>
    </row>
    <row r="129" spans="1:8" ht="18.75" x14ac:dyDescent="0.25">
      <c r="A129" s="140"/>
      <c r="B129" s="460"/>
      <c r="C129" s="460"/>
      <c r="D129" s="460"/>
      <c r="E129" s="460"/>
      <c r="F129" s="460"/>
      <c r="G129" s="460"/>
      <c r="H129" s="460"/>
    </row>
    <row r="130" spans="1:8" ht="18.75" x14ac:dyDescent="0.25">
      <c r="A130" s="140"/>
      <c r="B130" s="460"/>
      <c r="C130" s="460"/>
      <c r="D130" s="460"/>
      <c r="E130" s="460"/>
      <c r="F130" s="460"/>
      <c r="G130" s="460"/>
      <c r="H130" s="460"/>
    </row>
    <row r="131" spans="1:8" ht="18.75" x14ac:dyDescent="0.25">
      <c r="A131" s="140"/>
      <c r="B131" s="460"/>
      <c r="C131" s="460"/>
      <c r="D131" s="460"/>
      <c r="E131" s="460"/>
      <c r="F131" s="460"/>
      <c r="G131" s="460"/>
      <c r="H131" s="460"/>
    </row>
    <row r="132" spans="1:8" ht="18.75" x14ac:dyDescent="0.25">
      <c r="A132" s="140"/>
      <c r="B132" s="460"/>
      <c r="C132" s="460"/>
      <c r="D132" s="460"/>
      <c r="E132" s="460"/>
      <c r="F132" s="460"/>
      <c r="G132" s="460"/>
      <c r="H132" s="460"/>
    </row>
    <row r="133" spans="1:8" ht="18.75" x14ac:dyDescent="0.25">
      <c r="A133" s="140"/>
      <c r="B133" s="460"/>
      <c r="C133" s="460"/>
      <c r="D133" s="460"/>
      <c r="E133" s="460"/>
      <c r="F133" s="460"/>
      <c r="G133" s="460"/>
      <c r="H133" s="460"/>
    </row>
    <row r="134" spans="1:8" ht="18.75" x14ac:dyDescent="0.25">
      <c r="A134" s="140"/>
      <c r="B134" s="460"/>
      <c r="C134" s="460"/>
      <c r="D134" s="460"/>
      <c r="E134" s="460"/>
      <c r="F134" s="460"/>
      <c r="G134" s="460"/>
      <c r="H134" s="460"/>
    </row>
    <row r="135" spans="1:8" ht="18.75" x14ac:dyDescent="0.25">
      <c r="A135" s="140"/>
      <c r="B135" s="460"/>
      <c r="C135" s="460"/>
      <c r="D135" s="460"/>
      <c r="E135" s="460"/>
      <c r="F135" s="460"/>
      <c r="G135" s="460"/>
      <c r="H135" s="460"/>
    </row>
    <row r="136" spans="1:8" ht="18.75" x14ac:dyDescent="0.25">
      <c r="A136" s="140"/>
      <c r="B136" s="460"/>
      <c r="C136" s="460"/>
      <c r="D136" s="460"/>
      <c r="E136" s="460"/>
      <c r="F136" s="460"/>
      <c r="G136" s="460"/>
      <c r="H136" s="460"/>
    </row>
    <row r="137" spans="1:8" ht="18.75" x14ac:dyDescent="0.25">
      <c r="A137" s="140"/>
      <c r="B137" s="460"/>
      <c r="C137" s="460"/>
      <c r="D137" s="460"/>
      <c r="E137" s="460"/>
      <c r="F137" s="460"/>
      <c r="G137" s="460"/>
      <c r="H137" s="460"/>
    </row>
    <row r="138" spans="1:8" ht="18.75" x14ac:dyDescent="0.25">
      <c r="A138" s="140"/>
      <c r="B138" s="460"/>
      <c r="C138" s="460"/>
      <c r="D138" s="460"/>
      <c r="E138" s="460"/>
      <c r="F138" s="460"/>
      <c r="G138" s="460"/>
      <c r="H138" s="460"/>
    </row>
    <row r="139" spans="1:8" ht="18.75" x14ac:dyDescent="0.25">
      <c r="A139" s="140"/>
      <c r="B139" s="460"/>
      <c r="C139" s="460"/>
      <c r="D139" s="460"/>
      <c r="E139" s="460"/>
      <c r="F139" s="460"/>
      <c r="G139" s="460"/>
      <c r="H139" s="460"/>
    </row>
    <row r="140" spans="1:8" ht="18.75" x14ac:dyDescent="0.25">
      <c r="A140" s="140"/>
      <c r="B140" s="460"/>
      <c r="C140" s="460"/>
      <c r="D140" s="460"/>
      <c r="E140" s="460"/>
      <c r="F140" s="460"/>
      <c r="G140" s="460"/>
      <c r="H140" s="460"/>
    </row>
    <row r="141" spans="1:8" ht="18.75" x14ac:dyDescent="0.25">
      <c r="A141" s="140"/>
      <c r="B141" s="460"/>
      <c r="C141" s="460"/>
      <c r="D141" s="460"/>
      <c r="E141" s="460"/>
      <c r="F141" s="460"/>
      <c r="G141" s="460"/>
      <c r="H141" s="460"/>
    </row>
    <row r="142" spans="1:8" ht="18.75" x14ac:dyDescent="0.25">
      <c r="A142" s="140"/>
      <c r="B142" s="460"/>
      <c r="C142" s="460"/>
      <c r="D142" s="460"/>
      <c r="E142" s="460"/>
      <c r="F142" s="460"/>
      <c r="G142" s="460"/>
      <c r="H142" s="460"/>
    </row>
    <row r="143" spans="1:8" ht="18.75" x14ac:dyDescent="0.25">
      <c r="A143" s="140"/>
      <c r="B143" s="460"/>
      <c r="C143" s="460"/>
      <c r="D143" s="460"/>
      <c r="E143" s="460"/>
      <c r="F143" s="460"/>
      <c r="G143" s="460"/>
      <c r="H143" s="460"/>
    </row>
    <row r="144" spans="1:8" ht="18.75" x14ac:dyDescent="0.25">
      <c r="A144" s="140"/>
      <c r="B144" s="460"/>
      <c r="C144" s="460"/>
      <c r="D144" s="460"/>
      <c r="E144" s="460"/>
      <c r="F144" s="460"/>
      <c r="G144" s="460"/>
      <c r="H144" s="460"/>
    </row>
    <row r="145" spans="1:8" ht="18.75" x14ac:dyDescent="0.25">
      <c r="A145" s="140"/>
      <c r="B145" s="460"/>
      <c r="C145" s="460"/>
      <c r="D145" s="460"/>
      <c r="E145" s="460"/>
      <c r="F145" s="460"/>
      <c r="G145" s="460"/>
      <c r="H145" s="460"/>
    </row>
    <row r="146" spans="1:8" ht="18.75" x14ac:dyDescent="0.25">
      <c r="A146" s="140"/>
      <c r="B146" s="460"/>
      <c r="C146" s="460"/>
      <c r="D146" s="460"/>
      <c r="E146" s="460"/>
      <c r="F146" s="460"/>
      <c r="G146" s="460"/>
      <c r="H146" s="460"/>
    </row>
    <row r="147" spans="1:8" ht="18.75" x14ac:dyDescent="0.25">
      <c r="A147" s="140"/>
      <c r="B147" s="460"/>
      <c r="C147" s="460"/>
      <c r="D147" s="460"/>
      <c r="E147" s="460"/>
      <c r="F147" s="460"/>
      <c r="G147" s="460"/>
      <c r="H147" s="460"/>
    </row>
    <row r="148" spans="1:8" ht="18.75" x14ac:dyDescent="0.25">
      <c r="A148" s="140"/>
      <c r="B148" s="460"/>
      <c r="C148" s="460"/>
      <c r="D148" s="460"/>
      <c r="E148" s="460"/>
      <c r="F148" s="460"/>
      <c r="G148" s="460"/>
      <c r="H148" s="460"/>
    </row>
    <row r="149" spans="1:8" ht="18.75" x14ac:dyDescent="0.25">
      <c r="A149" s="140"/>
      <c r="B149" s="460"/>
      <c r="C149" s="460"/>
      <c r="D149" s="460"/>
      <c r="E149" s="460"/>
      <c r="F149" s="460"/>
      <c r="G149" s="460"/>
      <c r="H149" s="460"/>
    </row>
    <row r="150" spans="1:8" ht="18.75" x14ac:dyDescent="0.25">
      <c r="A150" s="140"/>
      <c r="B150" s="460"/>
      <c r="C150" s="460"/>
      <c r="D150" s="460"/>
      <c r="E150" s="460"/>
      <c r="F150" s="460"/>
      <c r="G150" s="460"/>
      <c r="H150" s="460"/>
    </row>
    <row r="151" spans="1:8" ht="18.75" x14ac:dyDescent="0.25">
      <c r="A151" s="140"/>
      <c r="B151" s="460"/>
      <c r="C151" s="460"/>
      <c r="D151" s="460"/>
      <c r="E151" s="460"/>
      <c r="F151" s="460"/>
      <c r="G151" s="460"/>
      <c r="H151" s="460"/>
    </row>
    <row r="152" spans="1:8" ht="18.75" x14ac:dyDescent="0.25">
      <c r="A152" s="140"/>
      <c r="B152" s="460"/>
      <c r="C152" s="460"/>
      <c r="D152" s="460"/>
      <c r="E152" s="460"/>
      <c r="F152" s="460"/>
      <c r="G152" s="460"/>
      <c r="H152" s="460"/>
    </row>
    <row r="153" spans="1:8" ht="18.75" x14ac:dyDescent="0.25">
      <c r="A153" s="140"/>
      <c r="B153" s="460"/>
      <c r="C153" s="460"/>
      <c r="D153" s="460"/>
      <c r="E153" s="460"/>
      <c r="F153" s="460"/>
      <c r="G153" s="460"/>
      <c r="H153" s="460"/>
    </row>
    <row r="154" spans="1:8" ht="18.75" x14ac:dyDescent="0.25">
      <c r="A154" s="140"/>
      <c r="B154" s="460"/>
      <c r="C154" s="460"/>
      <c r="D154" s="460"/>
      <c r="E154" s="460"/>
      <c r="F154" s="460"/>
      <c r="G154" s="460"/>
      <c r="H154" s="460"/>
    </row>
    <row r="155" spans="1:8" ht="18.75" x14ac:dyDescent="0.25">
      <c r="A155" s="140"/>
      <c r="B155" s="460"/>
      <c r="C155" s="460"/>
      <c r="D155" s="460"/>
      <c r="E155" s="460"/>
      <c r="F155" s="460"/>
      <c r="G155" s="460"/>
      <c r="H155" s="460"/>
    </row>
    <row r="156" spans="1:8" ht="18.75" x14ac:dyDescent="0.25">
      <c r="A156" s="140"/>
      <c r="B156" s="460"/>
      <c r="C156" s="460"/>
      <c r="D156" s="460"/>
      <c r="E156" s="460"/>
      <c r="F156" s="460"/>
      <c r="G156" s="460"/>
      <c r="H156" s="460"/>
    </row>
    <row r="157" spans="1:8" ht="18.75" x14ac:dyDescent="0.25">
      <c r="A157" s="140"/>
      <c r="B157" s="460"/>
      <c r="C157" s="460"/>
      <c r="D157" s="460"/>
      <c r="E157" s="460"/>
      <c r="F157" s="460"/>
      <c r="G157" s="460"/>
      <c r="H157" s="460"/>
    </row>
    <row r="158" spans="1:8" ht="18.75" x14ac:dyDescent="0.25">
      <c r="A158" s="140"/>
      <c r="B158" s="460"/>
      <c r="C158" s="460"/>
      <c r="D158" s="460"/>
      <c r="E158" s="460"/>
      <c r="F158" s="460"/>
      <c r="G158" s="460"/>
      <c r="H158" s="460"/>
    </row>
    <row r="159" spans="1:8" ht="18.75" x14ac:dyDescent="0.25">
      <c r="A159" s="140"/>
      <c r="B159" s="460"/>
      <c r="C159" s="460"/>
      <c r="D159" s="460"/>
      <c r="E159" s="460"/>
      <c r="F159" s="460"/>
      <c r="G159" s="460"/>
      <c r="H159" s="460"/>
    </row>
    <row r="160" spans="1:8" ht="18.75" x14ac:dyDescent="0.25">
      <c r="A160" s="140"/>
      <c r="B160" s="460"/>
      <c r="C160" s="460"/>
      <c r="D160" s="460"/>
      <c r="E160" s="460"/>
      <c r="F160" s="460"/>
      <c r="G160" s="460"/>
      <c r="H160" s="460"/>
    </row>
    <row r="161" spans="1:8" ht="18.75" x14ac:dyDescent="0.25">
      <c r="A161" s="140"/>
      <c r="B161" s="460"/>
      <c r="C161" s="460"/>
      <c r="D161" s="460"/>
      <c r="E161" s="460"/>
      <c r="F161" s="460"/>
      <c r="G161" s="460"/>
      <c r="H161" s="460"/>
    </row>
    <row r="162" spans="1:8" ht="18.75" x14ac:dyDescent="0.25">
      <c r="A162" s="140"/>
      <c r="B162" s="460"/>
      <c r="C162" s="460"/>
      <c r="D162" s="460"/>
      <c r="E162" s="460"/>
      <c r="F162" s="460"/>
      <c r="G162" s="460"/>
      <c r="H162" s="460"/>
    </row>
    <row r="163" spans="1:8" ht="18.75" x14ac:dyDescent="0.25">
      <c r="A163" s="140"/>
      <c r="B163" s="460"/>
      <c r="C163" s="460"/>
      <c r="D163" s="460"/>
      <c r="E163" s="460"/>
      <c r="F163" s="460"/>
      <c r="G163" s="460"/>
      <c r="H163" s="460"/>
    </row>
    <row r="164" spans="1:8" ht="18.75" x14ac:dyDescent="0.25">
      <c r="A164" s="140"/>
      <c r="B164" s="460"/>
      <c r="C164" s="460"/>
      <c r="D164" s="460"/>
      <c r="E164" s="460"/>
      <c r="F164" s="460"/>
      <c r="G164" s="460"/>
      <c r="H164" s="460"/>
    </row>
    <row r="165" spans="1:8" ht="18.75" x14ac:dyDescent="0.25">
      <c r="A165" s="140"/>
      <c r="B165" s="460"/>
      <c r="C165" s="460"/>
      <c r="D165" s="460"/>
      <c r="E165" s="460"/>
      <c r="F165" s="460"/>
      <c r="G165" s="460"/>
      <c r="H165" s="460"/>
    </row>
    <row r="166" spans="1:8" ht="18.75" x14ac:dyDescent="0.25">
      <c r="A166" s="140"/>
      <c r="B166" s="460"/>
      <c r="C166" s="460"/>
      <c r="D166" s="460"/>
      <c r="E166" s="460"/>
      <c r="F166" s="460"/>
      <c r="G166" s="460"/>
      <c r="H166" s="460"/>
    </row>
    <row r="167" spans="1:8" ht="18.75" x14ac:dyDescent="0.25">
      <c r="A167" s="140"/>
      <c r="B167" s="460"/>
      <c r="C167" s="460"/>
      <c r="D167" s="460"/>
      <c r="E167" s="460"/>
      <c r="F167" s="460"/>
      <c r="G167" s="460"/>
      <c r="H167" s="460"/>
    </row>
    <row r="168" spans="1:8" ht="18.75" x14ac:dyDescent="0.25">
      <c r="A168" s="140"/>
      <c r="B168" s="460"/>
      <c r="C168" s="460"/>
      <c r="D168" s="460"/>
      <c r="E168" s="460"/>
      <c r="F168" s="460"/>
      <c r="G168" s="460"/>
      <c r="H168" s="460"/>
    </row>
    <row r="169" spans="1:8" ht="18.75" x14ac:dyDescent="0.25">
      <c r="A169" s="140"/>
      <c r="B169" s="460"/>
      <c r="C169" s="460"/>
      <c r="D169" s="460"/>
      <c r="E169" s="460"/>
      <c r="F169" s="460"/>
      <c r="G169" s="460"/>
      <c r="H169" s="460"/>
    </row>
    <row r="170" spans="1:8" ht="18.75" x14ac:dyDescent="0.25">
      <c r="A170" s="140"/>
      <c r="B170" s="460"/>
      <c r="C170" s="460"/>
      <c r="D170" s="460"/>
      <c r="E170" s="460"/>
      <c r="F170" s="460"/>
      <c r="G170" s="460"/>
      <c r="H170" s="460"/>
    </row>
    <row r="171" spans="1:8" ht="18.75" x14ac:dyDescent="0.25">
      <c r="A171" s="140"/>
      <c r="B171" s="460"/>
      <c r="C171" s="460"/>
      <c r="D171" s="460"/>
      <c r="E171" s="460"/>
      <c r="F171" s="460"/>
      <c r="G171" s="460"/>
      <c r="H171" s="460"/>
    </row>
    <row r="172" spans="1:8" ht="18.75" x14ac:dyDescent="0.25">
      <c r="A172" s="140"/>
      <c r="B172" s="460"/>
      <c r="C172" s="460"/>
      <c r="D172" s="460"/>
      <c r="E172" s="460"/>
      <c r="F172" s="460"/>
      <c r="G172" s="460"/>
      <c r="H172" s="460"/>
    </row>
    <row r="173" spans="1:8" ht="18.75" x14ac:dyDescent="0.25">
      <c r="A173" s="140"/>
      <c r="B173" s="460"/>
      <c r="C173" s="460"/>
      <c r="D173" s="460"/>
      <c r="E173" s="460"/>
      <c r="F173" s="460"/>
      <c r="G173" s="460"/>
      <c r="H173" s="460"/>
    </row>
    <row r="174" spans="1:8" ht="18.75" x14ac:dyDescent="0.25">
      <c r="A174" s="140"/>
      <c r="B174" s="460"/>
      <c r="C174" s="460"/>
      <c r="D174" s="460"/>
      <c r="E174" s="460"/>
      <c r="F174" s="460"/>
      <c r="G174" s="460"/>
      <c r="H174" s="460"/>
    </row>
    <row r="175" spans="1:8" ht="18.75" x14ac:dyDescent="0.25">
      <c r="A175" s="140"/>
      <c r="B175" s="460"/>
      <c r="C175" s="460"/>
      <c r="D175" s="460"/>
      <c r="E175" s="460"/>
      <c r="F175" s="460"/>
      <c r="G175" s="460"/>
      <c r="H175" s="460"/>
    </row>
    <row r="176" spans="1:8" ht="18.75" x14ac:dyDescent="0.25">
      <c r="A176" s="140"/>
      <c r="B176" s="460"/>
      <c r="C176" s="460"/>
      <c r="D176" s="460"/>
      <c r="E176" s="460"/>
      <c r="F176" s="460"/>
      <c r="G176" s="460"/>
      <c r="H176" s="460"/>
    </row>
    <row r="177" spans="1:8" ht="18.75" x14ac:dyDescent="0.25">
      <c r="A177" s="140"/>
      <c r="B177" s="460"/>
      <c r="C177" s="460"/>
      <c r="D177" s="460"/>
      <c r="E177" s="460"/>
      <c r="F177" s="460"/>
      <c r="G177" s="460"/>
      <c r="H177" s="460"/>
    </row>
    <row r="178" spans="1:8" ht="18.75" x14ac:dyDescent="0.25">
      <c r="A178" s="140"/>
      <c r="B178" s="460"/>
      <c r="C178" s="460"/>
      <c r="D178" s="460"/>
      <c r="E178" s="460"/>
      <c r="F178" s="460"/>
      <c r="G178" s="460"/>
      <c r="H178" s="460"/>
    </row>
    <row r="179" spans="1:8" ht="18.75" x14ac:dyDescent="0.25">
      <c r="A179" s="140"/>
      <c r="B179" s="460"/>
      <c r="C179" s="460"/>
      <c r="D179" s="460"/>
      <c r="E179" s="460"/>
      <c r="F179" s="460"/>
      <c r="G179" s="460"/>
      <c r="H179" s="460"/>
    </row>
    <row r="180" spans="1:8" ht="18.75" x14ac:dyDescent="0.25">
      <c r="A180" s="140"/>
      <c r="B180" s="460"/>
      <c r="C180" s="460"/>
      <c r="D180" s="460"/>
      <c r="E180" s="460"/>
      <c r="F180" s="460"/>
      <c r="G180" s="460"/>
      <c r="H180" s="460"/>
    </row>
    <row r="181" spans="1:8" ht="18.75" x14ac:dyDescent="0.25">
      <c r="A181" s="140"/>
      <c r="B181" s="460"/>
      <c r="C181" s="460"/>
      <c r="D181" s="460"/>
      <c r="E181" s="460"/>
      <c r="F181" s="460"/>
      <c r="G181" s="460"/>
      <c r="H181" s="460"/>
    </row>
    <row r="182" spans="1:8" ht="18.75" x14ac:dyDescent="0.25">
      <c r="A182" s="140"/>
      <c r="B182" s="460"/>
      <c r="C182" s="460"/>
      <c r="D182" s="460"/>
      <c r="E182" s="460"/>
      <c r="F182" s="460"/>
      <c r="G182" s="460"/>
      <c r="H182" s="460"/>
    </row>
    <row r="183" spans="1:8" ht="18.75" x14ac:dyDescent="0.25">
      <c r="A183" s="140"/>
      <c r="B183" s="460"/>
      <c r="C183" s="460"/>
      <c r="D183" s="460"/>
      <c r="E183" s="460"/>
      <c r="F183" s="460"/>
      <c r="G183" s="460"/>
      <c r="H183" s="460"/>
    </row>
    <row r="184" spans="1:8" ht="18.75" x14ac:dyDescent="0.25">
      <c r="A184" s="140"/>
      <c r="B184" s="460"/>
      <c r="C184" s="460"/>
      <c r="D184" s="460"/>
      <c r="E184" s="460"/>
      <c r="F184" s="460"/>
      <c r="G184" s="460"/>
      <c r="H184" s="460"/>
    </row>
    <row r="185" spans="1:8" ht="18.75" x14ac:dyDescent="0.25">
      <c r="A185" s="140"/>
      <c r="B185" s="460"/>
      <c r="C185" s="460"/>
      <c r="D185" s="460"/>
      <c r="E185" s="460"/>
      <c r="F185" s="460"/>
      <c r="G185" s="460"/>
      <c r="H185" s="460"/>
    </row>
    <row r="186" spans="1:8" ht="18.75" x14ac:dyDescent="0.25">
      <c r="A186" s="140"/>
      <c r="B186" s="460"/>
      <c r="C186" s="460"/>
      <c r="D186" s="460"/>
      <c r="E186" s="460"/>
      <c r="F186" s="460"/>
      <c r="G186" s="460"/>
      <c r="H186" s="460"/>
    </row>
    <row r="187" spans="1:8" ht="18.75" x14ac:dyDescent="0.25">
      <c r="A187" s="140"/>
      <c r="B187" s="460"/>
      <c r="C187" s="460"/>
      <c r="D187" s="460"/>
      <c r="E187" s="460"/>
      <c r="F187" s="460"/>
      <c r="G187" s="460"/>
      <c r="H187" s="460"/>
    </row>
    <row r="188" spans="1:8" ht="18.75" x14ac:dyDescent="0.25">
      <c r="A188" s="140"/>
      <c r="B188" s="460"/>
      <c r="C188" s="460"/>
      <c r="D188" s="460"/>
      <c r="E188" s="460"/>
      <c r="F188" s="460"/>
      <c r="G188" s="460"/>
      <c r="H188" s="460"/>
    </row>
    <row r="189" spans="1:8" ht="18.75" x14ac:dyDescent="0.25">
      <c r="A189" s="140"/>
      <c r="B189" s="460"/>
      <c r="C189" s="460"/>
      <c r="D189" s="460"/>
      <c r="E189" s="460"/>
      <c r="F189" s="460"/>
      <c r="G189" s="460"/>
      <c r="H189" s="460"/>
    </row>
    <row r="190" spans="1:8" ht="18.75" x14ac:dyDescent="0.25">
      <c r="A190" s="140"/>
      <c r="B190" s="460"/>
      <c r="C190" s="460"/>
      <c r="D190" s="460"/>
      <c r="E190" s="460"/>
      <c r="F190" s="460"/>
      <c r="G190" s="460"/>
      <c r="H190" s="460"/>
    </row>
    <row r="191" spans="1:8" ht="18.75" x14ac:dyDescent="0.25">
      <c r="A191" s="140"/>
      <c r="B191" s="460"/>
      <c r="C191" s="460"/>
      <c r="D191" s="460"/>
      <c r="E191" s="460"/>
      <c r="F191" s="460"/>
      <c r="G191" s="460"/>
      <c r="H191" s="460"/>
    </row>
    <row r="192" spans="1:8" ht="18.75" x14ac:dyDescent="0.25">
      <c r="A192" s="140"/>
      <c r="B192" s="460"/>
      <c r="C192" s="460"/>
      <c r="D192" s="460"/>
      <c r="E192" s="460"/>
      <c r="F192" s="460"/>
      <c r="G192" s="460"/>
      <c r="H192" s="460"/>
    </row>
    <row r="193" spans="1:8" ht="18.75" x14ac:dyDescent="0.25">
      <c r="A193" s="140"/>
      <c r="B193" s="460"/>
      <c r="C193" s="460"/>
      <c r="D193" s="460"/>
      <c r="E193" s="460"/>
      <c r="F193" s="460"/>
      <c r="G193" s="460"/>
      <c r="H193" s="460"/>
    </row>
    <row r="194" spans="1:8" ht="18.75" x14ac:dyDescent="0.25">
      <c r="A194" s="140"/>
      <c r="B194" s="460"/>
      <c r="C194" s="460"/>
      <c r="D194" s="460"/>
      <c r="E194" s="460"/>
      <c r="F194" s="460"/>
      <c r="G194" s="460"/>
      <c r="H194" s="460"/>
    </row>
    <row r="195" spans="1:8" ht="18.75" x14ac:dyDescent="0.25">
      <c r="A195" s="140"/>
      <c r="B195" s="460"/>
      <c r="C195" s="460"/>
      <c r="D195" s="460"/>
      <c r="E195" s="460"/>
      <c r="F195" s="460"/>
      <c r="G195" s="460"/>
      <c r="H195" s="460"/>
    </row>
    <row r="196" spans="1:8" ht="18.75" x14ac:dyDescent="0.25">
      <c r="A196" s="140"/>
      <c r="B196" s="460"/>
      <c r="C196" s="460"/>
      <c r="D196" s="460"/>
      <c r="E196" s="460"/>
      <c r="F196" s="460"/>
      <c r="G196" s="460"/>
      <c r="H196" s="460"/>
    </row>
    <row r="197" spans="1:8" ht="18.75" x14ac:dyDescent="0.25">
      <c r="A197" s="140"/>
      <c r="B197" s="460"/>
      <c r="C197" s="460"/>
      <c r="D197" s="460"/>
      <c r="E197" s="460"/>
      <c r="F197" s="460"/>
      <c r="G197" s="460"/>
      <c r="H197" s="460"/>
    </row>
    <row r="198" spans="1:8" ht="18.75" x14ac:dyDescent="0.25">
      <c r="A198" s="140"/>
      <c r="B198" s="460"/>
      <c r="C198" s="460"/>
      <c r="D198" s="460"/>
      <c r="E198" s="460"/>
      <c r="F198" s="460"/>
      <c r="G198" s="460"/>
      <c r="H198" s="460"/>
    </row>
    <row r="199" spans="1:8" ht="18.75" x14ac:dyDescent="0.25">
      <c r="A199" s="140"/>
      <c r="B199" s="460"/>
      <c r="C199" s="460"/>
      <c r="D199" s="460"/>
      <c r="E199" s="460"/>
      <c r="F199" s="460"/>
      <c r="G199" s="460"/>
      <c r="H199" s="460"/>
    </row>
    <row r="200" spans="1:8" ht="18.75" x14ac:dyDescent="0.25">
      <c r="A200" s="140"/>
      <c r="B200" s="460"/>
      <c r="C200" s="460"/>
      <c r="D200" s="460"/>
      <c r="E200" s="460"/>
      <c r="F200" s="460"/>
      <c r="G200" s="460"/>
      <c r="H200" s="460"/>
    </row>
    <row r="201" spans="1:8" ht="18.75" x14ac:dyDescent="0.25">
      <c r="A201" s="140"/>
      <c r="B201" s="460"/>
      <c r="C201" s="460"/>
      <c r="D201" s="460"/>
      <c r="E201" s="460"/>
      <c r="F201" s="460"/>
      <c r="G201" s="460"/>
      <c r="H201" s="460"/>
    </row>
    <row r="202" spans="1:8" ht="18.75" x14ac:dyDescent="0.25">
      <c r="A202" s="140"/>
      <c r="B202" s="460"/>
      <c r="C202" s="460"/>
      <c r="D202" s="460"/>
      <c r="E202" s="460"/>
      <c r="F202" s="460"/>
      <c r="G202" s="460"/>
      <c r="H202" s="460"/>
    </row>
    <row r="203" spans="1:8" ht="18.75" x14ac:dyDescent="0.25">
      <c r="A203" s="140"/>
      <c r="B203" s="460"/>
      <c r="C203" s="460"/>
      <c r="D203" s="460"/>
      <c r="E203" s="460"/>
      <c r="F203" s="460"/>
      <c r="G203" s="460"/>
      <c r="H203" s="460"/>
    </row>
    <row r="204" spans="1:8" ht="18.75" x14ac:dyDescent="0.25">
      <c r="A204" s="140"/>
      <c r="B204" s="460"/>
      <c r="C204" s="460"/>
      <c r="D204" s="460"/>
      <c r="E204" s="460"/>
      <c r="F204" s="460"/>
      <c r="G204" s="460"/>
      <c r="H204" s="460"/>
    </row>
    <row r="205" spans="1:8" ht="18.75" x14ac:dyDescent="0.25">
      <c r="A205" s="140"/>
      <c r="B205" s="460"/>
      <c r="C205" s="460"/>
      <c r="D205" s="460"/>
      <c r="E205" s="460"/>
      <c r="F205" s="460"/>
      <c r="G205" s="460"/>
      <c r="H205" s="460"/>
    </row>
    <row r="206" spans="1:8" ht="18.75" x14ac:dyDescent="0.25">
      <c r="A206" s="140"/>
      <c r="B206" s="460"/>
      <c r="C206" s="460"/>
      <c r="D206" s="460"/>
      <c r="E206" s="460"/>
      <c r="F206" s="460"/>
      <c r="G206" s="460"/>
      <c r="H206" s="460"/>
    </row>
    <row r="207" spans="1:8" ht="18.75" x14ac:dyDescent="0.25">
      <c r="A207" s="140"/>
      <c r="B207" s="460"/>
      <c r="C207" s="460"/>
      <c r="D207" s="460"/>
      <c r="E207" s="460"/>
      <c r="F207" s="460"/>
      <c r="G207" s="460"/>
      <c r="H207" s="460"/>
    </row>
    <row r="208" spans="1:8" ht="18.75" x14ac:dyDescent="0.25">
      <c r="A208" s="140"/>
      <c r="B208" s="460"/>
      <c r="C208" s="460"/>
      <c r="D208" s="460"/>
      <c r="E208" s="460"/>
      <c r="F208" s="460"/>
      <c r="G208" s="460"/>
      <c r="H208" s="460"/>
    </row>
    <row r="209" spans="1:8" ht="18.75" x14ac:dyDescent="0.25">
      <c r="A209" s="140"/>
      <c r="B209" s="460"/>
      <c r="C209" s="460"/>
      <c r="D209" s="460"/>
      <c r="E209" s="460"/>
      <c r="F209" s="460"/>
      <c r="G209" s="460"/>
      <c r="H209" s="460"/>
    </row>
    <row r="210" spans="1:8" ht="18.75" x14ac:dyDescent="0.25">
      <c r="A210" s="140"/>
      <c r="B210" s="460"/>
      <c r="C210" s="460"/>
      <c r="D210" s="460"/>
      <c r="E210" s="460"/>
      <c r="F210" s="460"/>
      <c r="G210" s="460"/>
      <c r="H210" s="460"/>
    </row>
    <row r="211" spans="1:8" ht="18.75" x14ac:dyDescent="0.25">
      <c r="A211" s="140"/>
      <c r="B211" s="460"/>
      <c r="C211" s="460"/>
      <c r="D211" s="460"/>
      <c r="E211" s="460"/>
      <c r="F211" s="460"/>
      <c r="G211" s="460"/>
      <c r="H211" s="460"/>
    </row>
    <row r="212" spans="1:8" ht="18.75" x14ac:dyDescent="0.25">
      <c r="A212" s="140"/>
      <c r="B212" s="460"/>
      <c r="C212" s="460"/>
      <c r="D212" s="460"/>
      <c r="E212" s="460"/>
      <c r="F212" s="460"/>
      <c r="G212" s="460"/>
      <c r="H212" s="460"/>
    </row>
    <row r="213" spans="1:8" ht="18.75" x14ac:dyDescent="0.25">
      <c r="A213" s="140"/>
      <c r="B213" s="460"/>
      <c r="C213" s="460"/>
      <c r="D213" s="460"/>
      <c r="E213" s="460"/>
      <c r="F213" s="460"/>
      <c r="G213" s="460"/>
      <c r="H213" s="460"/>
    </row>
    <row r="214" spans="1:8" ht="18.75" x14ac:dyDescent="0.25">
      <c r="A214" s="140"/>
      <c r="B214" s="460"/>
      <c r="C214" s="460"/>
      <c r="D214" s="460"/>
      <c r="E214" s="460"/>
      <c r="F214" s="460"/>
      <c r="G214" s="460"/>
      <c r="H214" s="460"/>
    </row>
    <row r="215" spans="1:8" ht="18.75" x14ac:dyDescent="0.25">
      <c r="A215" s="140"/>
      <c r="B215" s="460"/>
      <c r="C215" s="460"/>
      <c r="D215" s="460"/>
      <c r="E215" s="460"/>
      <c r="F215" s="460"/>
      <c r="G215" s="460"/>
      <c r="H215" s="460"/>
    </row>
    <row r="216" spans="1:8" ht="18.75" x14ac:dyDescent="0.25">
      <c r="A216" s="140"/>
      <c r="B216" s="460"/>
      <c r="C216" s="460"/>
      <c r="D216" s="460"/>
      <c r="E216" s="460"/>
      <c r="F216" s="460"/>
      <c r="G216" s="460"/>
      <c r="H216" s="460"/>
    </row>
    <row r="217" spans="1:8" ht="18.75" x14ac:dyDescent="0.25">
      <c r="A217" s="140"/>
      <c r="B217" s="460"/>
      <c r="C217" s="460"/>
      <c r="D217" s="460"/>
      <c r="E217" s="460"/>
      <c r="F217" s="460"/>
      <c r="G217" s="460"/>
      <c r="H217" s="460"/>
    </row>
    <row r="218" spans="1:8" ht="18.75" x14ac:dyDescent="0.25">
      <c r="A218" s="140"/>
      <c r="B218" s="460"/>
      <c r="C218" s="460"/>
      <c r="D218" s="460"/>
      <c r="E218" s="460"/>
      <c r="F218" s="460"/>
      <c r="G218" s="460"/>
      <c r="H218" s="460"/>
    </row>
    <row r="219" spans="1:8" ht="18.75" x14ac:dyDescent="0.25">
      <c r="A219" s="140"/>
      <c r="B219" s="460"/>
      <c r="C219" s="460"/>
      <c r="D219" s="460"/>
      <c r="E219" s="460"/>
      <c r="F219" s="460"/>
      <c r="G219" s="460"/>
      <c r="H219" s="460"/>
    </row>
    <row r="220" spans="1:8" ht="18.75" x14ac:dyDescent="0.25">
      <c r="A220" s="140"/>
      <c r="B220" s="460"/>
      <c r="C220" s="460"/>
      <c r="D220" s="460"/>
      <c r="E220" s="460"/>
      <c r="F220" s="460"/>
      <c r="G220" s="460"/>
      <c r="H220" s="460"/>
    </row>
    <row r="221" spans="1:8" ht="18.75" x14ac:dyDescent="0.25">
      <c r="A221" s="140"/>
      <c r="B221" s="460"/>
      <c r="C221" s="460"/>
      <c r="D221" s="460"/>
      <c r="E221" s="460"/>
      <c r="F221" s="460"/>
      <c r="G221" s="460"/>
      <c r="H221" s="460"/>
    </row>
    <row r="222" spans="1:8" ht="18.75" x14ac:dyDescent="0.25">
      <c r="A222" s="140"/>
      <c r="B222" s="460"/>
      <c r="C222" s="460"/>
      <c r="D222" s="460"/>
      <c r="E222" s="460"/>
      <c r="F222" s="460"/>
      <c r="G222" s="460"/>
      <c r="H222" s="460"/>
    </row>
    <row r="223" spans="1:8" ht="18.75" x14ac:dyDescent="0.25">
      <c r="A223" s="140"/>
      <c r="B223" s="460"/>
      <c r="C223" s="460"/>
      <c r="D223" s="460"/>
      <c r="E223" s="460"/>
      <c r="F223" s="460"/>
      <c r="G223" s="460"/>
      <c r="H223" s="460"/>
    </row>
    <row r="224" spans="1:8" ht="18.75" x14ac:dyDescent="0.25">
      <c r="A224" s="140"/>
      <c r="B224" s="460"/>
      <c r="C224" s="460"/>
      <c r="D224" s="460"/>
      <c r="E224" s="460"/>
      <c r="F224" s="460"/>
      <c r="G224" s="460"/>
      <c r="H224" s="460"/>
    </row>
    <row r="225" spans="1:8" ht="18.75" x14ac:dyDescent="0.25">
      <c r="A225" s="140"/>
      <c r="B225" s="460"/>
      <c r="C225" s="460"/>
      <c r="D225" s="460"/>
      <c r="E225" s="460"/>
      <c r="F225" s="460"/>
      <c r="G225" s="460"/>
      <c r="H225" s="460"/>
    </row>
    <row r="226" spans="1:8" ht="18.75" x14ac:dyDescent="0.25">
      <c r="A226" s="140"/>
      <c r="B226" s="460"/>
      <c r="C226" s="460"/>
      <c r="D226" s="460"/>
      <c r="E226" s="460"/>
      <c r="F226" s="460"/>
      <c r="G226" s="460"/>
      <c r="H226" s="460"/>
    </row>
    <row r="227" spans="1:8" ht="18.75" x14ac:dyDescent="0.25">
      <c r="A227" s="140"/>
      <c r="B227" s="460"/>
      <c r="C227" s="460"/>
      <c r="D227" s="460"/>
      <c r="E227" s="460"/>
      <c r="F227" s="460"/>
      <c r="G227" s="460"/>
      <c r="H227" s="460"/>
    </row>
    <row r="228" spans="1:8" ht="18.75" x14ac:dyDescent="0.25">
      <c r="A228" s="140"/>
      <c r="B228" s="460"/>
      <c r="C228" s="460"/>
      <c r="D228" s="460"/>
      <c r="E228" s="460"/>
      <c r="F228" s="460"/>
      <c r="G228" s="460"/>
      <c r="H228" s="460"/>
    </row>
    <row r="229" spans="1:8" ht="18.75" x14ac:dyDescent="0.25">
      <c r="A229" s="140"/>
      <c r="B229" s="460"/>
      <c r="C229" s="460"/>
      <c r="D229" s="460"/>
      <c r="E229" s="460"/>
      <c r="F229" s="460"/>
      <c r="G229" s="460"/>
      <c r="H229" s="460"/>
    </row>
    <row r="230" spans="1:8" ht="18.75" x14ac:dyDescent="0.25">
      <c r="A230" s="140"/>
      <c r="B230" s="460"/>
      <c r="C230" s="460"/>
      <c r="D230" s="460"/>
      <c r="E230" s="460"/>
      <c r="F230" s="460"/>
      <c r="G230" s="460"/>
      <c r="H230" s="460"/>
    </row>
    <row r="231" spans="1:8" ht="18.75" x14ac:dyDescent="0.25">
      <c r="A231" s="140"/>
      <c r="B231" s="460"/>
      <c r="C231" s="460"/>
      <c r="D231" s="460"/>
      <c r="E231" s="460"/>
      <c r="F231" s="460"/>
      <c r="G231" s="460"/>
      <c r="H231" s="460"/>
    </row>
    <row r="232" spans="1:8" ht="18.75" x14ac:dyDescent="0.25">
      <c r="A232" s="140"/>
      <c r="B232" s="460"/>
      <c r="C232" s="460"/>
      <c r="D232" s="460"/>
      <c r="E232" s="460"/>
      <c r="F232" s="460"/>
      <c r="G232" s="460"/>
      <c r="H232" s="460"/>
    </row>
    <row r="233" spans="1:8" ht="18.75" x14ac:dyDescent="0.25">
      <c r="A233" s="140"/>
      <c r="B233" s="460"/>
      <c r="C233" s="460"/>
      <c r="D233" s="460"/>
      <c r="E233" s="460"/>
      <c r="F233" s="460"/>
      <c r="G233" s="460"/>
      <c r="H233" s="460"/>
    </row>
    <row r="234" spans="1:8" ht="18.75" x14ac:dyDescent="0.25">
      <c r="A234" s="140"/>
      <c r="B234" s="460"/>
      <c r="C234" s="460"/>
      <c r="D234" s="460"/>
      <c r="E234" s="460"/>
      <c r="F234" s="460"/>
      <c r="G234" s="460"/>
      <c r="H234" s="460"/>
    </row>
    <row r="235" spans="1:8" ht="18.75" x14ac:dyDescent="0.25">
      <c r="A235" s="140"/>
      <c r="B235" s="460"/>
      <c r="C235" s="460"/>
      <c r="D235" s="460"/>
      <c r="E235" s="460"/>
      <c r="F235" s="460"/>
      <c r="G235" s="460"/>
      <c r="H235" s="460"/>
    </row>
    <row r="236" spans="1:8" ht="18.75" x14ac:dyDescent="0.25">
      <c r="A236" s="140"/>
      <c r="B236" s="460"/>
      <c r="C236" s="460"/>
      <c r="D236" s="460"/>
      <c r="E236" s="460"/>
      <c r="F236" s="460"/>
      <c r="G236" s="460"/>
      <c r="H236" s="460"/>
    </row>
    <row r="237" spans="1:8" ht="18.75" x14ac:dyDescent="0.25">
      <c r="A237" s="140"/>
      <c r="B237" s="460"/>
      <c r="C237" s="460"/>
      <c r="D237" s="460"/>
      <c r="E237" s="460"/>
      <c r="F237" s="460"/>
      <c r="G237" s="460"/>
      <c r="H237" s="460"/>
    </row>
    <row r="238" spans="1:8" ht="18.75" x14ac:dyDescent="0.25">
      <c r="A238" s="140"/>
      <c r="B238" s="460"/>
      <c r="C238" s="460"/>
      <c r="D238" s="460"/>
      <c r="E238" s="460"/>
      <c r="F238" s="460"/>
      <c r="G238" s="460"/>
      <c r="H238" s="460"/>
    </row>
    <row r="239" spans="1:8" ht="18.75" x14ac:dyDescent="0.25">
      <c r="A239" s="140"/>
      <c r="B239" s="460"/>
      <c r="C239" s="460"/>
      <c r="D239" s="460"/>
      <c r="E239" s="460"/>
      <c r="F239" s="460"/>
      <c r="G239" s="460"/>
      <c r="H239" s="460"/>
    </row>
    <row r="240" spans="1:8" ht="18.75" x14ac:dyDescent="0.25">
      <c r="A240" s="140"/>
      <c r="B240" s="460"/>
      <c r="C240" s="460"/>
      <c r="D240" s="460"/>
      <c r="E240" s="460"/>
      <c r="F240" s="460"/>
      <c r="G240" s="460"/>
      <c r="H240" s="460"/>
    </row>
    <row r="241" spans="1:8" ht="18.75" x14ac:dyDescent="0.25">
      <c r="A241" s="140"/>
      <c r="B241" s="460"/>
      <c r="C241" s="460"/>
      <c r="D241" s="460"/>
      <c r="E241" s="460"/>
      <c r="F241" s="460"/>
      <c r="G241" s="460"/>
      <c r="H241" s="460"/>
    </row>
    <row r="242" spans="1:8" ht="18.75" x14ac:dyDescent="0.25">
      <c r="A242" s="140"/>
      <c r="B242" s="460"/>
      <c r="C242" s="460"/>
      <c r="D242" s="460"/>
      <c r="E242" s="460"/>
      <c r="F242" s="460"/>
      <c r="G242" s="460"/>
      <c r="H242" s="460"/>
    </row>
    <row r="243" spans="1:8" ht="18.75" x14ac:dyDescent="0.25">
      <c r="A243" s="140"/>
      <c r="B243" s="460"/>
      <c r="C243" s="460"/>
      <c r="D243" s="460"/>
      <c r="E243" s="460"/>
      <c r="F243" s="460"/>
      <c r="G243" s="460"/>
      <c r="H243" s="460"/>
    </row>
    <row r="244" spans="1:8" ht="18.75" x14ac:dyDescent="0.25">
      <c r="A244" s="140"/>
      <c r="B244" s="460"/>
      <c r="C244" s="460"/>
      <c r="D244" s="460"/>
      <c r="E244" s="460"/>
      <c r="F244" s="460"/>
      <c r="G244" s="460"/>
      <c r="H244" s="460"/>
    </row>
    <row r="245" spans="1:8" ht="18.75" x14ac:dyDescent="0.25">
      <c r="A245" s="140"/>
      <c r="B245" s="460"/>
      <c r="C245" s="460"/>
      <c r="D245" s="460"/>
      <c r="E245" s="460"/>
      <c r="F245" s="460"/>
      <c r="G245" s="460"/>
      <c r="H245" s="460"/>
    </row>
    <row r="246" spans="1:8" ht="18.75" x14ac:dyDescent="0.25">
      <c r="A246" s="140"/>
      <c r="B246" s="460"/>
      <c r="C246" s="460"/>
      <c r="D246" s="460"/>
      <c r="E246" s="460"/>
      <c r="F246" s="460"/>
      <c r="G246" s="460"/>
      <c r="H246" s="460"/>
    </row>
    <row r="247" spans="1:8" ht="18.75" x14ac:dyDescent="0.25">
      <c r="A247" s="140"/>
      <c r="B247" s="460"/>
      <c r="C247" s="460"/>
      <c r="D247" s="460"/>
      <c r="E247" s="460"/>
      <c r="F247" s="460"/>
      <c r="G247" s="460"/>
      <c r="H247" s="460"/>
    </row>
    <row r="248" spans="1:8" ht="18.75" x14ac:dyDescent="0.25">
      <c r="A248" s="140"/>
      <c r="B248" s="460"/>
      <c r="C248" s="460"/>
      <c r="D248" s="460"/>
      <c r="E248" s="460"/>
      <c r="F248" s="460"/>
      <c r="G248" s="460"/>
      <c r="H248" s="460"/>
    </row>
    <row r="249" spans="1:8" ht="18.75" x14ac:dyDescent="0.25">
      <c r="A249" s="140"/>
      <c r="B249" s="460"/>
      <c r="C249" s="460"/>
      <c r="D249" s="460"/>
      <c r="E249" s="460"/>
      <c r="F249" s="460"/>
      <c r="G249" s="460"/>
      <c r="H249" s="460"/>
    </row>
    <row r="250" spans="1:8" ht="18.75" x14ac:dyDescent="0.25">
      <c r="A250" s="140"/>
      <c r="B250" s="460"/>
      <c r="C250" s="460"/>
      <c r="D250" s="460"/>
      <c r="E250" s="460"/>
      <c r="F250" s="460"/>
      <c r="G250" s="460"/>
      <c r="H250" s="460"/>
    </row>
    <row r="251" spans="1:8" ht="18.75" x14ac:dyDescent="0.25">
      <c r="A251" s="140"/>
      <c r="B251" s="460"/>
      <c r="C251" s="460"/>
      <c r="D251" s="460"/>
      <c r="E251" s="460"/>
      <c r="F251" s="460"/>
      <c r="G251" s="460"/>
      <c r="H251" s="460"/>
    </row>
    <row r="252" spans="1:8" ht="18.75" x14ac:dyDescent="0.25">
      <c r="A252" s="140"/>
      <c r="B252" s="460"/>
      <c r="C252" s="460"/>
      <c r="D252" s="460"/>
      <c r="E252" s="460"/>
      <c r="F252" s="460"/>
      <c r="G252" s="460"/>
      <c r="H252" s="460"/>
    </row>
    <row r="253" spans="1:8" ht="18.75" x14ac:dyDescent="0.25">
      <c r="A253" s="140"/>
      <c r="B253" s="460"/>
      <c r="C253" s="460"/>
      <c r="D253" s="460"/>
      <c r="E253" s="460"/>
      <c r="F253" s="460"/>
      <c r="G253" s="460"/>
      <c r="H253" s="460"/>
    </row>
    <row r="254" spans="1:8" ht="18.75" x14ac:dyDescent="0.25">
      <c r="A254" s="140"/>
      <c r="B254" s="460"/>
      <c r="C254" s="460"/>
      <c r="D254" s="460"/>
      <c r="E254" s="460"/>
      <c r="F254" s="460"/>
      <c r="G254" s="460"/>
      <c r="H254" s="460"/>
    </row>
    <row r="255" spans="1:8" ht="18.75" x14ac:dyDescent="0.25">
      <c r="A255" s="140"/>
      <c r="B255" s="460"/>
      <c r="C255" s="460"/>
      <c r="D255" s="460"/>
      <c r="E255" s="460"/>
      <c r="F255" s="460"/>
      <c r="G255" s="460"/>
      <c r="H255" s="460"/>
    </row>
    <row r="256" spans="1:8" ht="18.75" x14ac:dyDescent="0.25">
      <c r="A256" s="140"/>
      <c r="B256" s="460"/>
      <c r="C256" s="460"/>
      <c r="D256" s="460"/>
      <c r="E256" s="460"/>
      <c r="F256" s="460"/>
      <c r="G256" s="460"/>
      <c r="H256" s="460"/>
    </row>
    <row r="257" spans="1:8" ht="18.75" x14ac:dyDescent="0.25">
      <c r="A257" s="140"/>
      <c r="B257" s="460"/>
      <c r="C257" s="460"/>
      <c r="D257" s="460"/>
      <c r="E257" s="460"/>
      <c r="F257" s="460"/>
      <c r="G257" s="460"/>
      <c r="H257" s="460"/>
    </row>
    <row r="258" spans="1:8" ht="18.75" x14ac:dyDescent="0.25">
      <c r="A258" s="140"/>
      <c r="B258" s="460"/>
      <c r="C258" s="460"/>
      <c r="D258" s="460"/>
      <c r="E258" s="460"/>
      <c r="F258" s="460"/>
      <c r="G258" s="460"/>
      <c r="H258" s="460"/>
    </row>
    <row r="259" spans="1:8" ht="18.75" x14ac:dyDescent="0.25">
      <c r="A259" s="140"/>
      <c r="B259" s="460"/>
      <c r="C259" s="460"/>
      <c r="D259" s="460"/>
      <c r="E259" s="460"/>
      <c r="F259" s="460"/>
      <c r="G259" s="460"/>
      <c r="H259" s="460"/>
    </row>
    <row r="260" spans="1:8" ht="18.75" x14ac:dyDescent="0.25">
      <c r="A260" s="140"/>
      <c r="B260" s="460"/>
      <c r="C260" s="460"/>
      <c r="D260" s="460"/>
      <c r="E260" s="460"/>
      <c r="F260" s="460"/>
      <c r="G260" s="460"/>
      <c r="H260" s="460"/>
    </row>
    <row r="261" spans="1:8" ht="18.75" x14ac:dyDescent="0.25">
      <c r="A261" s="140"/>
      <c r="B261" s="460"/>
      <c r="C261" s="460"/>
      <c r="D261" s="460"/>
      <c r="E261" s="460"/>
      <c r="F261" s="460"/>
      <c r="G261" s="460"/>
      <c r="H261" s="460"/>
    </row>
    <row r="262" spans="1:8" ht="18.75" x14ac:dyDescent="0.25">
      <c r="A262" s="140"/>
      <c r="B262" s="460"/>
      <c r="C262" s="460"/>
      <c r="D262" s="460"/>
      <c r="E262" s="460"/>
      <c r="F262" s="460"/>
      <c r="G262" s="460"/>
      <c r="H262" s="460"/>
    </row>
    <row r="263" spans="1:8" ht="18.75" x14ac:dyDescent="0.25">
      <c r="A263" s="140"/>
      <c r="B263" s="460"/>
      <c r="C263" s="460"/>
      <c r="D263" s="460"/>
      <c r="E263" s="460"/>
      <c r="F263" s="460"/>
      <c r="G263" s="460"/>
      <c r="H263" s="460"/>
    </row>
    <row r="264" spans="1:8" ht="18.75" x14ac:dyDescent="0.25">
      <c r="A264" s="140"/>
      <c r="B264" s="460"/>
      <c r="C264" s="460"/>
      <c r="D264" s="460"/>
      <c r="E264" s="460"/>
      <c r="F264" s="460"/>
      <c r="G264" s="460"/>
      <c r="H264" s="460"/>
    </row>
    <row r="265" spans="1:8" ht="18.75" x14ac:dyDescent="0.25">
      <c r="A265" s="140"/>
      <c r="B265" s="460"/>
      <c r="C265" s="460"/>
      <c r="D265" s="460"/>
      <c r="E265" s="460"/>
      <c r="F265" s="460"/>
      <c r="G265" s="460"/>
      <c r="H265" s="460"/>
    </row>
    <row r="266" spans="1:8" ht="18.75" x14ac:dyDescent="0.25">
      <c r="A266" s="140"/>
      <c r="B266" s="460"/>
      <c r="C266" s="460"/>
      <c r="D266" s="460"/>
      <c r="E266" s="460"/>
      <c r="F266" s="460"/>
      <c r="G266" s="460"/>
      <c r="H266" s="460"/>
    </row>
    <row r="267" spans="1:8" ht="18.75" x14ac:dyDescent="0.25">
      <c r="A267" s="140"/>
      <c r="B267" s="460"/>
      <c r="C267" s="460"/>
      <c r="D267" s="460"/>
      <c r="E267" s="460"/>
      <c r="F267" s="460"/>
      <c r="G267" s="460"/>
      <c r="H267" s="460"/>
    </row>
    <row r="268" spans="1:8" ht="18.75" x14ac:dyDescent="0.25">
      <c r="A268" s="140"/>
      <c r="B268" s="460"/>
      <c r="C268" s="460"/>
      <c r="D268" s="460"/>
      <c r="E268" s="460"/>
      <c r="F268" s="460"/>
      <c r="G268" s="460"/>
      <c r="H268" s="460"/>
    </row>
    <row r="269" spans="1:8" ht="18.75" x14ac:dyDescent="0.25">
      <c r="A269" s="140"/>
      <c r="B269" s="460"/>
      <c r="C269" s="460"/>
      <c r="D269" s="460"/>
      <c r="E269" s="460"/>
      <c r="F269" s="460"/>
      <c r="G269" s="460"/>
      <c r="H269" s="460"/>
    </row>
    <row r="270" spans="1:8" ht="18.75" x14ac:dyDescent="0.25">
      <c r="A270" s="140"/>
      <c r="B270" s="460"/>
      <c r="C270" s="460"/>
      <c r="D270" s="460"/>
      <c r="E270" s="460"/>
      <c r="F270" s="460"/>
      <c r="G270" s="460"/>
      <c r="H270" s="460"/>
    </row>
    <row r="271" spans="1:8" ht="18.75" x14ac:dyDescent="0.25">
      <c r="A271" s="140"/>
      <c r="B271" s="460"/>
      <c r="C271" s="460"/>
      <c r="D271" s="460"/>
      <c r="E271" s="460"/>
      <c r="F271" s="460"/>
      <c r="G271" s="460"/>
      <c r="H271" s="460"/>
    </row>
    <row r="272" spans="1:8" ht="18.75" x14ac:dyDescent="0.25">
      <c r="A272" s="140"/>
      <c r="B272" s="460"/>
      <c r="C272" s="460"/>
      <c r="D272" s="460"/>
      <c r="E272" s="460"/>
      <c r="F272" s="460"/>
      <c r="G272" s="460"/>
      <c r="H272" s="460"/>
    </row>
    <row r="273" spans="1:8" ht="18.75" x14ac:dyDescent="0.25">
      <c r="A273" s="140"/>
      <c r="B273" s="460"/>
      <c r="C273" s="460"/>
      <c r="D273" s="460"/>
      <c r="E273" s="460"/>
      <c r="F273" s="460"/>
      <c r="G273" s="460"/>
      <c r="H273" s="460"/>
    </row>
    <row r="274" spans="1:8" ht="18.75" x14ac:dyDescent="0.25">
      <c r="A274" s="140"/>
      <c r="B274" s="460"/>
      <c r="C274" s="460"/>
      <c r="D274" s="460"/>
      <c r="E274" s="460"/>
      <c r="F274" s="460"/>
      <c r="G274" s="460"/>
      <c r="H274" s="460"/>
    </row>
    <row r="275" spans="1:8" ht="18.75" x14ac:dyDescent="0.25">
      <c r="A275" s="140"/>
      <c r="B275" s="460"/>
      <c r="C275" s="460"/>
      <c r="D275" s="460"/>
      <c r="E275" s="460"/>
      <c r="F275" s="460"/>
      <c r="G275" s="460"/>
      <c r="H275" s="460"/>
    </row>
    <row r="276" spans="1:8" ht="18.75" x14ac:dyDescent="0.25">
      <c r="A276" s="140"/>
      <c r="B276" s="460"/>
      <c r="C276" s="460"/>
      <c r="D276" s="460"/>
      <c r="E276" s="460"/>
      <c r="F276" s="460"/>
      <c r="G276" s="460"/>
      <c r="H276" s="460"/>
    </row>
    <row r="277" spans="1:8" ht="18.75" x14ac:dyDescent="0.25">
      <c r="A277" s="140"/>
      <c r="B277" s="460"/>
      <c r="C277" s="460"/>
      <c r="D277" s="460"/>
      <c r="E277" s="460"/>
      <c r="F277" s="460"/>
      <c r="G277" s="460"/>
      <c r="H277" s="460"/>
    </row>
    <row r="278" spans="1:8" ht="18.75" x14ac:dyDescent="0.25">
      <c r="A278" s="140"/>
      <c r="B278" s="460"/>
      <c r="C278" s="460"/>
      <c r="D278" s="460"/>
      <c r="E278" s="460"/>
      <c r="F278" s="460"/>
      <c r="G278" s="460"/>
      <c r="H278" s="460"/>
    </row>
    <row r="279" spans="1:8" ht="18.75" x14ac:dyDescent="0.25">
      <c r="A279" s="140"/>
      <c r="B279" s="460"/>
      <c r="C279" s="460"/>
      <c r="D279" s="460"/>
      <c r="E279" s="460"/>
      <c r="F279" s="460"/>
      <c r="G279" s="460"/>
      <c r="H279" s="460"/>
    </row>
    <row r="280" spans="1:8" ht="18.75" x14ac:dyDescent="0.25">
      <c r="A280" s="140"/>
      <c r="B280" s="460"/>
      <c r="C280" s="460"/>
      <c r="D280" s="460"/>
      <c r="E280" s="460"/>
      <c r="F280" s="460"/>
      <c r="G280" s="460"/>
      <c r="H280" s="460"/>
    </row>
    <row r="281" spans="1:8" ht="18.75" x14ac:dyDescent="0.25">
      <c r="A281" s="140"/>
      <c r="B281" s="460"/>
      <c r="C281" s="460"/>
      <c r="D281" s="460"/>
      <c r="E281" s="460"/>
      <c r="F281" s="460"/>
      <c r="G281" s="460"/>
      <c r="H281" s="460"/>
    </row>
    <row r="282" spans="1:8" ht="18.75" x14ac:dyDescent="0.25">
      <c r="A282" s="140"/>
      <c r="B282" s="460"/>
      <c r="C282" s="460"/>
      <c r="D282" s="460"/>
      <c r="E282" s="460"/>
      <c r="F282" s="460"/>
      <c r="G282" s="460"/>
      <c r="H282" s="460"/>
    </row>
    <row r="283" spans="1:8" ht="18.75" x14ac:dyDescent="0.25">
      <c r="A283" s="140"/>
      <c r="B283" s="460"/>
      <c r="C283" s="460"/>
      <c r="D283" s="460"/>
      <c r="E283" s="460"/>
      <c r="F283" s="460"/>
      <c r="G283" s="460"/>
      <c r="H283" s="460"/>
    </row>
    <row r="284" spans="1:8" ht="18.75" x14ac:dyDescent="0.25">
      <c r="A284" s="140"/>
      <c r="B284" s="460"/>
      <c r="C284" s="460"/>
      <c r="D284" s="460"/>
      <c r="E284" s="460"/>
      <c r="F284" s="460"/>
      <c r="G284" s="460"/>
      <c r="H284" s="460"/>
    </row>
    <row r="285" spans="1:8" ht="18.75" x14ac:dyDescent="0.25">
      <c r="A285" s="140"/>
      <c r="B285" s="460"/>
      <c r="C285" s="460"/>
      <c r="D285" s="460"/>
      <c r="E285" s="460"/>
      <c r="F285" s="460"/>
      <c r="G285" s="460"/>
      <c r="H285" s="460"/>
    </row>
    <row r="286" spans="1:8" ht="18.75" x14ac:dyDescent="0.25">
      <c r="A286" s="140"/>
      <c r="B286" s="460"/>
      <c r="C286" s="460"/>
      <c r="D286" s="460"/>
      <c r="E286" s="460"/>
      <c r="F286" s="460"/>
      <c r="G286" s="460"/>
      <c r="H286" s="460"/>
    </row>
    <row r="287" spans="1:8" ht="18.75" x14ac:dyDescent="0.25">
      <c r="A287" s="140"/>
      <c r="B287" s="460"/>
      <c r="C287" s="460"/>
      <c r="D287" s="460"/>
      <c r="E287" s="460"/>
      <c r="F287" s="460"/>
      <c r="G287" s="460"/>
      <c r="H287" s="460"/>
    </row>
    <row r="288" spans="1:8" ht="18.75" x14ac:dyDescent="0.25">
      <c r="A288" s="140"/>
      <c r="B288" s="460"/>
      <c r="C288" s="460"/>
      <c r="D288" s="460"/>
      <c r="E288" s="460"/>
      <c r="F288" s="460"/>
      <c r="G288" s="460"/>
      <c r="H288" s="460"/>
    </row>
    <row r="289" spans="1:8" ht="18.75" x14ac:dyDescent="0.25">
      <c r="A289" s="140"/>
      <c r="B289" s="460"/>
      <c r="C289" s="460"/>
      <c r="D289" s="460"/>
      <c r="E289" s="460"/>
      <c r="F289" s="460"/>
      <c r="G289" s="460"/>
      <c r="H289" s="460"/>
    </row>
    <row r="290" spans="1:8" ht="18.75" x14ac:dyDescent="0.25">
      <c r="A290" s="140"/>
      <c r="B290" s="460"/>
      <c r="C290" s="460"/>
      <c r="D290" s="460"/>
      <c r="E290" s="460"/>
      <c r="F290" s="460"/>
      <c r="G290" s="460"/>
      <c r="H290" s="460"/>
    </row>
    <row r="291" spans="1:8" ht="18.75" x14ac:dyDescent="0.25">
      <c r="A291" s="140"/>
      <c r="B291" s="460"/>
      <c r="C291" s="460"/>
      <c r="D291" s="460"/>
      <c r="E291" s="460"/>
      <c r="F291" s="460"/>
      <c r="G291" s="460"/>
      <c r="H291" s="460"/>
    </row>
    <row r="292" spans="1:8" ht="18.75" x14ac:dyDescent="0.25">
      <c r="A292" s="140"/>
      <c r="B292" s="460"/>
      <c r="C292" s="460"/>
      <c r="D292" s="460"/>
      <c r="E292" s="460"/>
      <c r="F292" s="460"/>
      <c r="G292" s="460"/>
      <c r="H292" s="460"/>
    </row>
    <row r="293" spans="1:8" ht="18.75" x14ac:dyDescent="0.25">
      <c r="A293" s="140"/>
      <c r="B293" s="460"/>
      <c r="C293" s="460"/>
      <c r="D293" s="460"/>
      <c r="E293" s="460"/>
      <c r="F293" s="460"/>
      <c r="G293" s="460"/>
      <c r="H293" s="460"/>
    </row>
    <row r="294" spans="1:8" ht="18.75" x14ac:dyDescent="0.25">
      <c r="A294" s="140"/>
      <c r="B294" s="460"/>
      <c r="C294" s="460"/>
      <c r="D294" s="460"/>
      <c r="E294" s="460"/>
      <c r="F294" s="460"/>
      <c r="G294" s="460"/>
      <c r="H294" s="460"/>
    </row>
    <row r="295" spans="1:8" ht="18.75" x14ac:dyDescent="0.25">
      <c r="A295" s="140"/>
      <c r="B295" s="460"/>
      <c r="C295" s="460"/>
      <c r="D295" s="460"/>
      <c r="E295" s="460"/>
      <c r="F295" s="460"/>
      <c r="G295" s="460"/>
      <c r="H295" s="460"/>
    </row>
    <row r="296" spans="1:8" ht="18.75" x14ac:dyDescent="0.25">
      <c r="A296" s="140"/>
      <c r="B296" s="460"/>
      <c r="C296" s="460"/>
      <c r="D296" s="460"/>
      <c r="E296" s="460"/>
      <c r="F296" s="460"/>
      <c r="G296" s="460"/>
      <c r="H296" s="460"/>
    </row>
    <row r="297" spans="1:8" ht="18.75" x14ac:dyDescent="0.25">
      <c r="A297" s="140"/>
      <c r="B297" s="460"/>
      <c r="C297" s="460"/>
      <c r="D297" s="460"/>
      <c r="E297" s="460"/>
      <c r="F297" s="460"/>
      <c r="G297" s="460"/>
      <c r="H297" s="460"/>
    </row>
    <row r="298" spans="1:8" ht="18.75" x14ac:dyDescent="0.25">
      <c r="A298" s="140"/>
      <c r="B298" s="460"/>
      <c r="C298" s="460"/>
      <c r="D298" s="460"/>
      <c r="E298" s="460"/>
      <c r="F298" s="460"/>
      <c r="G298" s="460"/>
      <c r="H298" s="460"/>
    </row>
    <row r="299" spans="1:8" ht="18.75" x14ac:dyDescent="0.25">
      <c r="A299" s="140"/>
      <c r="B299" s="460"/>
      <c r="C299" s="460"/>
      <c r="D299" s="460"/>
      <c r="E299" s="460"/>
      <c r="F299" s="460"/>
      <c r="G299" s="460"/>
      <c r="H299" s="460"/>
    </row>
    <row r="300" spans="1:8" ht="18.75" x14ac:dyDescent="0.25">
      <c r="A300" s="140"/>
      <c r="B300" s="460"/>
      <c r="C300" s="460"/>
      <c r="D300" s="460"/>
      <c r="E300" s="460"/>
      <c r="F300" s="460"/>
      <c r="G300" s="460"/>
      <c r="H300" s="460"/>
    </row>
    <row r="301" spans="1:8" ht="18.75" x14ac:dyDescent="0.25">
      <c r="A301" s="140"/>
      <c r="B301" s="460"/>
      <c r="C301" s="460"/>
      <c r="D301" s="460"/>
      <c r="E301" s="460"/>
      <c r="F301" s="460"/>
      <c r="G301" s="460"/>
      <c r="H301" s="460"/>
    </row>
    <row r="302" spans="1:8" ht="18.75" x14ac:dyDescent="0.25">
      <c r="A302" s="140"/>
      <c r="B302" s="460"/>
      <c r="C302" s="460"/>
      <c r="D302" s="460"/>
      <c r="E302" s="460"/>
      <c r="F302" s="460"/>
      <c r="G302" s="460"/>
      <c r="H302" s="460"/>
    </row>
    <row r="303" spans="1:8" ht="18.75" x14ac:dyDescent="0.25">
      <c r="A303" s="140"/>
      <c r="B303" s="460"/>
      <c r="C303" s="460"/>
      <c r="D303" s="460"/>
      <c r="E303" s="460"/>
      <c r="F303" s="460"/>
      <c r="G303" s="460"/>
      <c r="H303" s="460"/>
    </row>
    <row r="304" spans="1:8" ht="18.75" x14ac:dyDescent="0.25">
      <c r="A304" s="140"/>
      <c r="B304" s="460"/>
      <c r="C304" s="460"/>
      <c r="D304" s="460"/>
      <c r="E304" s="460"/>
      <c r="F304" s="460"/>
      <c r="G304" s="460"/>
      <c r="H304" s="460"/>
    </row>
    <row r="305" spans="1:8" ht="18.75" x14ac:dyDescent="0.25">
      <c r="A305" s="140"/>
      <c r="B305" s="460"/>
      <c r="C305" s="460"/>
      <c r="D305" s="460"/>
      <c r="E305" s="460"/>
      <c r="F305" s="460"/>
      <c r="G305" s="460"/>
      <c r="H305" s="460"/>
    </row>
    <row r="306" spans="1:8" ht="18.75" x14ac:dyDescent="0.25">
      <c r="A306" s="140"/>
      <c r="B306" s="460"/>
      <c r="C306" s="460"/>
      <c r="D306" s="460"/>
      <c r="E306" s="460"/>
      <c r="F306" s="460"/>
      <c r="G306" s="460"/>
      <c r="H306" s="460"/>
    </row>
    <row r="307" spans="1:8" ht="18.75" x14ac:dyDescent="0.25">
      <c r="A307" s="140"/>
      <c r="B307" s="460"/>
      <c r="C307" s="460"/>
      <c r="D307" s="460"/>
      <c r="E307" s="460"/>
      <c r="F307" s="460"/>
      <c r="G307" s="460"/>
      <c r="H307" s="460"/>
    </row>
    <row r="308" spans="1:8" ht="18.75" x14ac:dyDescent="0.25">
      <c r="A308" s="140"/>
      <c r="B308" s="460"/>
      <c r="C308" s="460"/>
      <c r="D308" s="460"/>
      <c r="E308" s="460"/>
      <c r="F308" s="460"/>
      <c r="G308" s="460"/>
      <c r="H308" s="460"/>
    </row>
    <row r="309" spans="1:8" ht="18.75" x14ac:dyDescent="0.25">
      <c r="A309" s="140"/>
      <c r="B309" s="460"/>
      <c r="C309" s="460"/>
      <c r="D309" s="460"/>
      <c r="E309" s="460"/>
      <c r="F309" s="460"/>
      <c r="G309" s="460"/>
      <c r="H309" s="460"/>
    </row>
    <row r="310" spans="1:8" ht="18.75" x14ac:dyDescent="0.25">
      <c r="A310" s="140"/>
      <c r="B310" s="460"/>
      <c r="C310" s="460"/>
      <c r="D310" s="460"/>
      <c r="E310" s="460"/>
      <c r="F310" s="460"/>
      <c r="G310" s="460"/>
      <c r="H310" s="460"/>
    </row>
    <row r="311" spans="1:8" ht="18.75" x14ac:dyDescent="0.25">
      <c r="A311" s="140"/>
      <c r="B311" s="460"/>
      <c r="C311" s="460"/>
      <c r="D311" s="460"/>
      <c r="E311" s="460"/>
      <c r="F311" s="460"/>
      <c r="G311" s="460"/>
      <c r="H311" s="460"/>
    </row>
    <row r="312" spans="1:8" ht="18.75" x14ac:dyDescent="0.25">
      <c r="A312" s="140"/>
      <c r="B312" s="460"/>
      <c r="C312" s="460"/>
      <c r="D312" s="460"/>
      <c r="E312" s="460"/>
      <c r="F312" s="460"/>
      <c r="G312" s="460"/>
      <c r="H312" s="460"/>
    </row>
    <row r="313" spans="1:8" ht="18.75" x14ac:dyDescent="0.25">
      <c r="A313" s="140"/>
      <c r="B313" s="460"/>
      <c r="C313" s="460"/>
      <c r="D313" s="460"/>
      <c r="E313" s="460"/>
      <c r="F313" s="460"/>
      <c r="G313" s="460"/>
      <c r="H313" s="460"/>
    </row>
    <row r="314" spans="1:8" ht="18.75" x14ac:dyDescent="0.25">
      <c r="A314" s="140"/>
      <c r="B314" s="460"/>
      <c r="C314" s="460"/>
      <c r="D314" s="460"/>
      <c r="E314" s="460"/>
      <c r="F314" s="460"/>
      <c r="G314" s="460"/>
      <c r="H314" s="460"/>
    </row>
    <row r="315" spans="1:8" ht="18.75" x14ac:dyDescent="0.25">
      <c r="A315" s="140"/>
      <c r="B315" s="460"/>
      <c r="C315" s="460"/>
      <c r="D315" s="460"/>
      <c r="E315" s="460"/>
      <c r="F315" s="460"/>
      <c r="G315" s="460"/>
      <c r="H315" s="460"/>
    </row>
    <row r="316" spans="1:8" ht="18.75" x14ac:dyDescent="0.25">
      <c r="A316" s="140"/>
      <c r="B316" s="460"/>
      <c r="C316" s="460"/>
      <c r="D316" s="460"/>
      <c r="E316" s="460"/>
      <c r="F316" s="460"/>
      <c r="G316" s="460"/>
      <c r="H316" s="460"/>
    </row>
    <row r="317" spans="1:8" ht="18.75" x14ac:dyDescent="0.25">
      <c r="A317" s="140"/>
      <c r="B317" s="460"/>
      <c r="C317" s="460"/>
      <c r="D317" s="460"/>
      <c r="E317" s="460"/>
      <c r="F317" s="460"/>
      <c r="G317" s="460"/>
      <c r="H317" s="460"/>
    </row>
    <row r="318" spans="1:8" ht="18.75" x14ac:dyDescent="0.25">
      <c r="A318" s="140"/>
      <c r="B318" s="460"/>
      <c r="C318" s="460"/>
      <c r="D318" s="460"/>
      <c r="E318" s="460"/>
      <c r="F318" s="460"/>
      <c r="G318" s="460"/>
      <c r="H318" s="460"/>
    </row>
    <row r="319" spans="1:8" ht="18.75" x14ac:dyDescent="0.25">
      <c r="A319" s="140"/>
      <c r="B319" s="460"/>
      <c r="C319" s="460"/>
      <c r="D319" s="460"/>
      <c r="E319" s="460"/>
      <c r="F319" s="460"/>
      <c r="G319" s="460"/>
      <c r="H319" s="460"/>
    </row>
    <row r="320" spans="1:8" ht="18.75" x14ac:dyDescent="0.25">
      <c r="A320" s="140"/>
      <c r="B320" s="460"/>
      <c r="C320" s="460"/>
      <c r="D320" s="460"/>
      <c r="E320" s="460"/>
      <c r="F320" s="460"/>
      <c r="G320" s="460"/>
      <c r="H320" s="460"/>
    </row>
    <row r="321" spans="1:8" ht="18.75" x14ac:dyDescent="0.25">
      <c r="A321" s="140"/>
      <c r="B321" s="460"/>
      <c r="C321" s="460"/>
      <c r="D321" s="460"/>
      <c r="E321" s="460"/>
      <c r="F321" s="460"/>
      <c r="G321" s="460"/>
      <c r="H321" s="460"/>
    </row>
    <row r="322" spans="1:8" ht="18.75" x14ac:dyDescent="0.25">
      <c r="A322" s="140"/>
      <c r="B322" s="460"/>
      <c r="C322" s="460"/>
      <c r="D322" s="460"/>
      <c r="E322" s="460"/>
      <c r="F322" s="460"/>
      <c r="G322" s="460"/>
      <c r="H322" s="460"/>
    </row>
    <row r="323" spans="1:8" ht="18.75" x14ac:dyDescent="0.25">
      <c r="A323" s="140"/>
      <c r="B323" s="460"/>
      <c r="C323" s="460"/>
      <c r="D323" s="460"/>
      <c r="E323" s="460"/>
      <c r="F323" s="460"/>
      <c r="G323" s="460"/>
      <c r="H323" s="460"/>
    </row>
    <row r="324" spans="1:8" ht="18.75" x14ac:dyDescent="0.25">
      <c r="A324" s="140"/>
      <c r="B324" s="460"/>
      <c r="C324" s="460"/>
      <c r="D324" s="460"/>
      <c r="E324" s="460"/>
      <c r="F324" s="460"/>
      <c r="G324" s="460"/>
      <c r="H324" s="460"/>
    </row>
    <row r="325" spans="1:8" ht="18.75" x14ac:dyDescent="0.25">
      <c r="A325" s="140"/>
      <c r="B325" s="460"/>
      <c r="C325" s="460"/>
      <c r="D325" s="460"/>
      <c r="E325" s="460"/>
      <c r="F325" s="460"/>
      <c r="G325" s="460"/>
      <c r="H325" s="460"/>
    </row>
    <row r="326" spans="1:8" ht="18.75" x14ac:dyDescent="0.25">
      <c r="A326" s="140"/>
      <c r="B326" s="460"/>
      <c r="C326" s="460"/>
      <c r="D326" s="460"/>
      <c r="E326" s="460"/>
      <c r="F326" s="460"/>
      <c r="G326" s="460"/>
      <c r="H326" s="460"/>
    </row>
    <row r="327" spans="1:8" ht="18.75" x14ac:dyDescent="0.25">
      <c r="A327" s="140"/>
      <c r="B327" s="460"/>
      <c r="C327" s="460"/>
      <c r="D327" s="460"/>
      <c r="E327" s="460"/>
      <c r="F327" s="460"/>
      <c r="G327" s="460"/>
      <c r="H327" s="460"/>
    </row>
    <row r="328" spans="1:8" ht="18.75" x14ac:dyDescent="0.25">
      <c r="A328" s="140"/>
      <c r="B328" s="460"/>
      <c r="C328" s="460"/>
      <c r="D328" s="460"/>
      <c r="E328" s="460"/>
      <c r="F328" s="460"/>
      <c r="G328" s="460"/>
      <c r="H328" s="460"/>
    </row>
    <row r="329" spans="1:8" ht="18.75" x14ac:dyDescent="0.25">
      <c r="A329" s="140"/>
      <c r="B329" s="460"/>
      <c r="C329" s="460"/>
      <c r="D329" s="460"/>
      <c r="E329" s="460"/>
      <c r="F329" s="460"/>
      <c r="G329" s="460"/>
      <c r="H329" s="460"/>
    </row>
    <row r="330" spans="1:8" ht="18.75" x14ac:dyDescent="0.25">
      <c r="A330" s="140"/>
      <c r="B330" s="460"/>
      <c r="C330" s="460"/>
      <c r="D330" s="460"/>
      <c r="E330" s="460"/>
      <c r="F330" s="460"/>
      <c r="G330" s="460"/>
      <c r="H330" s="460"/>
    </row>
    <row r="331" spans="1:8" ht="18.75" x14ac:dyDescent="0.25">
      <c r="A331" s="140"/>
      <c r="B331" s="460"/>
      <c r="C331" s="460"/>
      <c r="D331" s="460"/>
      <c r="E331" s="460"/>
      <c r="F331" s="460"/>
      <c r="G331" s="460"/>
      <c r="H331" s="460"/>
    </row>
    <row r="332" spans="1:8" ht="18.75" x14ac:dyDescent="0.25">
      <c r="A332" s="140"/>
      <c r="B332" s="460"/>
      <c r="C332" s="460"/>
      <c r="D332" s="460"/>
      <c r="E332" s="460"/>
      <c r="F332" s="460"/>
      <c r="G332" s="460"/>
      <c r="H332" s="460"/>
    </row>
    <row r="333" spans="1:8" ht="18.75" x14ac:dyDescent="0.25">
      <c r="A333" s="140"/>
      <c r="B333" s="460"/>
      <c r="C333" s="460"/>
      <c r="D333" s="460"/>
      <c r="E333" s="460"/>
      <c r="F333" s="460"/>
      <c r="G333" s="460"/>
      <c r="H333" s="460"/>
    </row>
    <row r="334" spans="1:8" ht="18.75" x14ac:dyDescent="0.25">
      <c r="A334" s="140"/>
      <c r="B334" s="460"/>
      <c r="C334" s="460"/>
      <c r="D334" s="460"/>
      <c r="E334" s="460"/>
      <c r="F334" s="460"/>
      <c r="G334" s="460"/>
      <c r="H334" s="460"/>
    </row>
    <row r="335" spans="1:8" ht="18.75" x14ac:dyDescent="0.25">
      <c r="A335" s="140"/>
      <c r="B335" s="460"/>
      <c r="C335" s="460"/>
      <c r="D335" s="460"/>
      <c r="E335" s="460"/>
      <c r="F335" s="460"/>
      <c r="G335" s="460"/>
      <c r="H335" s="460"/>
    </row>
    <row r="336" spans="1:8" ht="18.75" x14ac:dyDescent="0.25">
      <c r="A336" s="140"/>
      <c r="B336" s="460"/>
      <c r="C336" s="460"/>
      <c r="D336" s="460"/>
      <c r="E336" s="460"/>
      <c r="F336" s="460"/>
      <c r="G336" s="460"/>
      <c r="H336" s="460"/>
    </row>
    <row r="337" spans="1:8" ht="18.75" x14ac:dyDescent="0.25">
      <c r="A337" s="140"/>
      <c r="B337" s="460"/>
      <c r="C337" s="460"/>
      <c r="D337" s="460"/>
      <c r="E337" s="460"/>
      <c r="F337" s="460"/>
      <c r="G337" s="460"/>
      <c r="H337" s="460"/>
    </row>
    <row r="338" spans="1:8" ht="18.75" x14ac:dyDescent="0.25">
      <c r="A338" s="140"/>
      <c r="B338" s="460"/>
      <c r="C338" s="460"/>
      <c r="D338" s="460"/>
      <c r="E338" s="460"/>
      <c r="F338" s="460"/>
      <c r="G338" s="460"/>
      <c r="H338" s="460"/>
    </row>
    <row r="339" spans="1:8" ht="18.75" x14ac:dyDescent="0.25">
      <c r="A339" s="140"/>
      <c r="B339" s="460"/>
      <c r="C339" s="460"/>
      <c r="D339" s="460"/>
      <c r="E339" s="460"/>
      <c r="F339" s="460"/>
      <c r="G339" s="460"/>
      <c r="H339" s="460"/>
    </row>
    <row r="340" spans="1:8" ht="18.75" x14ac:dyDescent="0.25">
      <c r="A340" s="140"/>
      <c r="B340" s="460"/>
      <c r="C340" s="460"/>
      <c r="D340" s="460"/>
      <c r="E340" s="460"/>
      <c r="F340" s="460"/>
      <c r="G340" s="460"/>
      <c r="H340" s="460"/>
    </row>
    <row r="341" spans="1:8" ht="18.75" x14ac:dyDescent="0.25">
      <c r="A341" s="140"/>
      <c r="B341" s="460"/>
      <c r="C341" s="460"/>
      <c r="D341" s="460"/>
      <c r="E341" s="460"/>
      <c r="F341" s="460"/>
      <c r="G341" s="460"/>
      <c r="H341" s="460"/>
    </row>
    <row r="342" spans="1:8" ht="18.75" x14ac:dyDescent="0.25">
      <c r="A342" s="140"/>
      <c r="B342" s="460"/>
      <c r="C342" s="460"/>
      <c r="D342" s="460"/>
      <c r="E342" s="460"/>
      <c r="F342" s="460"/>
      <c r="G342" s="460"/>
      <c r="H342" s="460"/>
    </row>
    <row r="343" spans="1:8" ht="18.75" x14ac:dyDescent="0.25">
      <c r="A343" s="140"/>
      <c r="B343" s="460"/>
      <c r="C343" s="460"/>
      <c r="D343" s="460"/>
      <c r="E343" s="460"/>
      <c r="F343" s="460"/>
      <c r="G343" s="460"/>
      <c r="H343" s="460"/>
    </row>
    <row r="344" spans="1:8" ht="18.75" x14ac:dyDescent="0.25">
      <c r="A344" s="140"/>
      <c r="B344" s="460"/>
      <c r="C344" s="460"/>
      <c r="D344" s="460"/>
      <c r="E344" s="460"/>
      <c r="F344" s="460"/>
      <c r="G344" s="460"/>
      <c r="H344" s="460"/>
    </row>
    <row r="345" spans="1:8" ht="18.75" x14ac:dyDescent="0.25">
      <c r="A345" s="140"/>
      <c r="B345" s="460"/>
      <c r="C345" s="460"/>
      <c r="D345" s="460"/>
      <c r="E345" s="460"/>
      <c r="F345" s="460"/>
      <c r="G345" s="460"/>
      <c r="H345" s="460"/>
    </row>
    <row r="346" spans="1:8" ht="18.75" x14ac:dyDescent="0.25">
      <c r="A346" s="140"/>
      <c r="B346" s="460"/>
      <c r="C346" s="460"/>
      <c r="D346" s="460"/>
      <c r="E346" s="460"/>
      <c r="F346" s="460"/>
      <c r="G346" s="460"/>
      <c r="H346" s="460"/>
    </row>
    <row r="347" spans="1:8" ht="18.75" x14ac:dyDescent="0.25">
      <c r="A347" s="140"/>
      <c r="B347" s="460"/>
      <c r="C347" s="460"/>
      <c r="D347" s="460"/>
      <c r="E347" s="460"/>
      <c r="F347" s="460"/>
      <c r="G347" s="460"/>
      <c r="H347" s="460"/>
    </row>
    <row r="348" spans="1:8" ht="18.75" x14ac:dyDescent="0.25">
      <c r="A348" s="140"/>
      <c r="B348" s="460"/>
      <c r="C348" s="460"/>
      <c r="D348" s="460"/>
      <c r="E348" s="460"/>
      <c r="F348" s="460"/>
      <c r="G348" s="460"/>
      <c r="H348" s="460"/>
    </row>
    <row r="349" spans="1:8" ht="18.75" x14ac:dyDescent="0.25">
      <c r="A349" s="140"/>
      <c r="B349" s="460"/>
      <c r="C349" s="460"/>
      <c r="D349" s="460"/>
      <c r="E349" s="460"/>
      <c r="F349" s="460"/>
      <c r="G349" s="460"/>
      <c r="H349" s="460"/>
    </row>
    <row r="350" spans="1:8" ht="18.75" x14ac:dyDescent="0.25">
      <c r="A350" s="140"/>
      <c r="B350" s="460"/>
      <c r="C350" s="460"/>
      <c r="D350" s="460"/>
      <c r="E350" s="460"/>
      <c r="F350" s="460"/>
      <c r="G350" s="460"/>
      <c r="H350" s="460"/>
    </row>
    <row r="351" spans="1:8" ht="18.75" x14ac:dyDescent="0.25">
      <c r="A351" s="140"/>
      <c r="B351" s="460"/>
      <c r="C351" s="460"/>
      <c r="D351" s="460"/>
      <c r="E351" s="460"/>
      <c r="F351" s="460"/>
      <c r="G351" s="460"/>
      <c r="H351" s="460"/>
    </row>
    <row r="352" spans="1:8" ht="18.75" x14ac:dyDescent="0.25">
      <c r="A352" s="140"/>
      <c r="B352" s="460"/>
      <c r="C352" s="460"/>
      <c r="D352" s="460"/>
      <c r="E352" s="460"/>
      <c r="F352" s="460"/>
      <c r="G352" s="460"/>
      <c r="H352" s="460"/>
    </row>
    <row r="353" spans="1:8" ht="18.75" x14ac:dyDescent="0.25">
      <c r="A353" s="140"/>
      <c r="B353" s="460"/>
      <c r="C353" s="460"/>
      <c r="D353" s="460"/>
      <c r="E353" s="460"/>
      <c r="F353" s="460"/>
      <c r="G353" s="460"/>
      <c r="H353" s="460"/>
    </row>
    <row r="354" spans="1:8" ht="18.75" x14ac:dyDescent="0.25">
      <c r="A354" s="140"/>
      <c r="B354" s="460"/>
      <c r="C354" s="460"/>
      <c r="D354" s="460"/>
      <c r="E354" s="460"/>
      <c r="F354" s="460"/>
      <c r="G354" s="460"/>
      <c r="H354" s="460"/>
    </row>
    <row r="355" spans="1:8" ht="18.75" x14ac:dyDescent="0.25">
      <c r="A355" s="140"/>
      <c r="B355" s="460"/>
      <c r="C355" s="460"/>
      <c r="D355" s="460"/>
      <c r="E355" s="460"/>
      <c r="F355" s="460"/>
      <c r="G355" s="460"/>
      <c r="H355" s="460"/>
    </row>
    <row r="356" spans="1:8" ht="18.75" x14ac:dyDescent="0.25">
      <c r="A356" s="140"/>
      <c r="B356" s="460"/>
      <c r="C356" s="460"/>
      <c r="D356" s="460"/>
      <c r="E356" s="460"/>
      <c r="F356" s="460"/>
      <c r="G356" s="460"/>
      <c r="H356" s="460"/>
    </row>
    <row r="357" spans="1:8" ht="18.75" x14ac:dyDescent="0.25">
      <c r="A357" s="140"/>
      <c r="B357" s="460"/>
      <c r="C357" s="460"/>
      <c r="D357" s="460"/>
      <c r="E357" s="460"/>
      <c r="F357" s="460"/>
      <c r="G357" s="460"/>
      <c r="H357" s="460"/>
    </row>
    <row r="358" spans="1:8" ht="18.75" x14ac:dyDescent="0.25">
      <c r="A358" s="140"/>
      <c r="B358" s="460"/>
      <c r="C358" s="460"/>
      <c r="D358" s="460"/>
      <c r="E358" s="460"/>
      <c r="F358" s="460"/>
      <c r="G358" s="460"/>
      <c r="H358" s="460"/>
    </row>
    <row r="359" spans="1:8" ht="18.75" x14ac:dyDescent="0.25">
      <c r="A359" s="140"/>
      <c r="B359" s="460"/>
      <c r="C359" s="460"/>
      <c r="D359" s="460"/>
      <c r="E359" s="460"/>
      <c r="F359" s="460"/>
      <c r="G359" s="460"/>
      <c r="H359" s="460"/>
    </row>
    <row r="360" spans="1:8" ht="18.75" x14ac:dyDescent="0.25">
      <c r="A360" s="140"/>
      <c r="B360" s="460"/>
      <c r="C360" s="460"/>
      <c r="D360" s="460"/>
      <c r="E360" s="460"/>
      <c r="F360" s="460"/>
      <c r="G360" s="460"/>
      <c r="H360" s="460"/>
    </row>
    <row r="361" spans="1:8" ht="18.75" x14ac:dyDescent="0.25">
      <c r="A361" s="140"/>
      <c r="B361" s="460"/>
      <c r="C361" s="460"/>
      <c r="D361" s="460"/>
      <c r="E361" s="460"/>
      <c r="F361" s="460"/>
      <c r="G361" s="460"/>
      <c r="H361" s="460"/>
    </row>
    <row r="362" spans="1:8" ht="18.75" x14ac:dyDescent="0.25">
      <c r="A362" s="140"/>
      <c r="B362" s="460"/>
      <c r="C362" s="460"/>
      <c r="D362" s="460"/>
      <c r="E362" s="460"/>
      <c r="F362" s="460"/>
      <c r="G362" s="460"/>
      <c r="H362" s="460"/>
    </row>
    <row r="363" spans="1:8" ht="18.75" x14ac:dyDescent="0.25">
      <c r="A363" s="140"/>
      <c r="B363" s="460"/>
      <c r="C363" s="460"/>
      <c r="D363" s="460"/>
      <c r="E363" s="460"/>
      <c r="F363" s="460"/>
      <c r="G363" s="460"/>
      <c r="H363" s="460"/>
    </row>
    <row r="364" spans="1:8" ht="18.75" x14ac:dyDescent="0.25">
      <c r="A364" s="140"/>
      <c r="B364" s="460"/>
      <c r="C364" s="460"/>
      <c r="D364" s="460"/>
      <c r="E364" s="460"/>
      <c r="F364" s="460"/>
      <c r="G364" s="460"/>
      <c r="H364" s="460"/>
    </row>
    <row r="365" spans="1:8" ht="18.75" x14ac:dyDescent="0.25">
      <c r="A365" s="140"/>
      <c r="B365" s="460"/>
      <c r="C365" s="460"/>
      <c r="D365" s="460"/>
      <c r="E365" s="460"/>
      <c r="F365" s="460"/>
      <c r="G365" s="460"/>
      <c r="H365" s="460"/>
    </row>
    <row r="366" spans="1:8" ht="18.75" x14ac:dyDescent="0.25">
      <c r="A366" s="140"/>
      <c r="B366" s="460"/>
      <c r="C366" s="460"/>
      <c r="D366" s="460"/>
      <c r="E366" s="460"/>
      <c r="F366" s="460"/>
      <c r="G366" s="460"/>
      <c r="H366" s="460"/>
    </row>
    <row r="367" spans="1:8" ht="18.75" x14ac:dyDescent="0.25">
      <c r="A367" s="140"/>
      <c r="B367" s="460"/>
      <c r="C367" s="460"/>
      <c r="D367" s="460"/>
      <c r="E367" s="460"/>
      <c r="F367" s="460"/>
      <c r="G367" s="460"/>
      <c r="H367" s="460"/>
    </row>
    <row r="368" spans="1:8" ht="18.75" x14ac:dyDescent="0.25">
      <c r="A368" s="140"/>
      <c r="B368" s="460"/>
      <c r="C368" s="460"/>
      <c r="D368" s="460"/>
      <c r="E368" s="460"/>
      <c r="F368" s="460"/>
      <c r="G368" s="460"/>
      <c r="H368" s="460"/>
    </row>
    <row r="369" spans="1:8" ht="18.75" x14ac:dyDescent="0.25">
      <c r="A369" s="140"/>
      <c r="B369" s="460"/>
      <c r="C369" s="460"/>
      <c r="D369" s="460"/>
      <c r="E369" s="460"/>
      <c r="F369" s="460"/>
      <c r="G369" s="460"/>
      <c r="H369" s="460"/>
    </row>
    <row r="370" spans="1:8" ht="18.75" x14ac:dyDescent="0.25">
      <c r="A370" s="140"/>
      <c r="B370" s="460"/>
      <c r="C370" s="460"/>
      <c r="D370" s="460"/>
      <c r="E370" s="460"/>
      <c r="F370" s="460"/>
      <c r="G370" s="460"/>
      <c r="H370" s="460"/>
    </row>
    <row r="371" spans="1:8" ht="18.75" x14ac:dyDescent="0.25">
      <c r="A371" s="140"/>
      <c r="B371" s="460"/>
      <c r="C371" s="460"/>
      <c r="D371" s="460"/>
      <c r="E371" s="460"/>
      <c r="F371" s="460"/>
      <c r="G371" s="460"/>
      <c r="H371" s="460"/>
    </row>
    <row r="372" spans="1:8" ht="18.75" x14ac:dyDescent="0.25">
      <c r="A372" s="140"/>
      <c r="B372" s="460"/>
      <c r="C372" s="460"/>
      <c r="D372" s="460"/>
      <c r="E372" s="460"/>
      <c r="F372" s="460"/>
      <c r="G372" s="460"/>
      <c r="H372" s="460"/>
    </row>
    <row r="373" spans="1:8" ht="18.75" x14ac:dyDescent="0.25">
      <c r="A373" s="140"/>
      <c r="B373" s="460"/>
      <c r="C373" s="460"/>
      <c r="D373" s="460"/>
      <c r="E373" s="460"/>
      <c r="F373" s="460"/>
      <c r="G373" s="460"/>
      <c r="H373" s="460"/>
    </row>
    <row r="374" spans="1:8" ht="18.75" x14ac:dyDescent="0.25">
      <c r="A374" s="140"/>
      <c r="B374" s="460"/>
      <c r="C374" s="460"/>
      <c r="D374" s="460"/>
      <c r="E374" s="460"/>
      <c r="F374" s="460"/>
      <c r="G374" s="460"/>
      <c r="H374" s="460"/>
    </row>
    <row r="375" spans="1:8" ht="18.75" x14ac:dyDescent="0.25">
      <c r="A375" s="140"/>
      <c r="B375" s="460"/>
      <c r="C375" s="460"/>
      <c r="D375" s="460"/>
      <c r="E375" s="460"/>
      <c r="F375" s="460"/>
      <c r="G375" s="460"/>
      <c r="H375" s="460"/>
    </row>
    <row r="376" spans="1:8" ht="18.75" x14ac:dyDescent="0.25">
      <c r="A376" s="140"/>
      <c r="B376" s="460"/>
      <c r="C376" s="460"/>
      <c r="D376" s="460"/>
      <c r="E376" s="460"/>
      <c r="F376" s="460"/>
      <c r="G376" s="460"/>
      <c r="H376" s="460"/>
    </row>
    <row r="377" spans="1:8" ht="18.75" x14ac:dyDescent="0.25">
      <c r="A377" s="140"/>
      <c r="B377" s="460"/>
      <c r="C377" s="460"/>
      <c r="D377" s="460"/>
      <c r="E377" s="460"/>
      <c r="F377" s="460"/>
      <c r="G377" s="460"/>
      <c r="H377" s="460"/>
    </row>
    <row r="378" spans="1:8" ht="18.75" x14ac:dyDescent="0.25">
      <c r="A378" s="140"/>
      <c r="B378" s="460"/>
      <c r="C378" s="460"/>
      <c r="D378" s="460"/>
      <c r="E378" s="460"/>
      <c r="F378" s="460"/>
      <c r="G378" s="460"/>
      <c r="H378" s="460"/>
    </row>
    <row r="379" spans="1:8" ht="18.75" x14ac:dyDescent="0.25">
      <c r="A379" s="140"/>
      <c r="B379" s="460"/>
      <c r="C379" s="460"/>
      <c r="D379" s="460"/>
      <c r="E379" s="460"/>
      <c r="F379" s="460"/>
      <c r="G379" s="460"/>
      <c r="H379" s="460"/>
    </row>
    <row r="380" spans="1:8" ht="18.75" x14ac:dyDescent="0.25">
      <c r="A380" s="140"/>
      <c r="B380" s="460"/>
      <c r="C380" s="460"/>
      <c r="D380" s="460"/>
      <c r="E380" s="460"/>
      <c r="F380" s="460"/>
      <c r="G380" s="460"/>
      <c r="H380" s="460"/>
    </row>
    <row r="381" spans="1:8" ht="18.75" x14ac:dyDescent="0.25">
      <c r="A381" s="140"/>
      <c r="B381" s="460"/>
      <c r="C381" s="460"/>
      <c r="D381" s="460"/>
      <c r="E381" s="460"/>
      <c r="F381" s="460"/>
      <c r="G381" s="460"/>
      <c r="H381" s="460"/>
    </row>
    <row r="382" spans="1:8" ht="18.75" x14ac:dyDescent="0.25">
      <c r="A382" s="140"/>
      <c r="B382" s="460"/>
      <c r="C382" s="460"/>
      <c r="D382" s="460"/>
      <c r="E382" s="460"/>
      <c r="F382" s="460"/>
      <c r="G382" s="460"/>
      <c r="H382" s="460"/>
    </row>
    <row r="383" spans="1:8" ht="18.75" x14ac:dyDescent="0.25">
      <c r="A383" s="140"/>
      <c r="B383" s="460"/>
      <c r="C383" s="460"/>
      <c r="D383" s="460"/>
      <c r="E383" s="460"/>
      <c r="F383" s="460"/>
      <c r="G383" s="460"/>
      <c r="H383" s="460"/>
    </row>
    <row r="384" spans="1:8" ht="18.75" x14ac:dyDescent="0.25">
      <c r="A384" s="140"/>
      <c r="B384" s="460"/>
      <c r="C384" s="460"/>
      <c r="D384" s="460"/>
      <c r="E384" s="460"/>
      <c r="F384" s="460"/>
      <c r="G384" s="460"/>
      <c r="H384" s="460"/>
    </row>
    <row r="385" spans="1:8" ht="18.75" x14ac:dyDescent="0.25">
      <c r="A385" s="140"/>
      <c r="B385" s="460"/>
      <c r="C385" s="460"/>
      <c r="D385" s="460"/>
      <c r="E385" s="460"/>
      <c r="F385" s="460"/>
      <c r="G385" s="460"/>
      <c r="H385" s="460"/>
    </row>
    <row r="386" spans="1:8" ht="18.75" x14ac:dyDescent="0.25">
      <c r="A386" s="140"/>
      <c r="B386" s="460"/>
      <c r="C386" s="460"/>
      <c r="D386" s="460"/>
      <c r="E386" s="460"/>
      <c r="F386" s="460"/>
      <c r="G386" s="460"/>
      <c r="H386" s="460"/>
    </row>
    <row r="387" spans="1:8" ht="18.75" x14ac:dyDescent="0.25">
      <c r="A387" s="140"/>
      <c r="B387" s="460"/>
      <c r="C387" s="460"/>
      <c r="D387" s="460"/>
      <c r="E387" s="460"/>
      <c r="F387" s="460"/>
      <c r="G387" s="460"/>
      <c r="H387" s="460"/>
    </row>
    <row r="388" spans="1:8" ht="18.75" x14ac:dyDescent="0.25">
      <c r="A388" s="140"/>
      <c r="B388" s="460"/>
      <c r="C388" s="460"/>
      <c r="D388" s="460"/>
      <c r="E388" s="460"/>
      <c r="F388" s="460"/>
      <c r="G388" s="460"/>
      <c r="H388" s="460"/>
    </row>
    <row r="389" spans="1:8" ht="18.75" x14ac:dyDescent="0.25">
      <c r="A389" s="140"/>
      <c r="B389" s="460"/>
      <c r="C389" s="460"/>
      <c r="D389" s="460"/>
      <c r="E389" s="460"/>
      <c r="F389" s="460"/>
      <c r="G389" s="460"/>
      <c r="H389" s="460"/>
    </row>
    <row r="390" spans="1:8" ht="18.75" x14ac:dyDescent="0.25">
      <c r="A390" s="140"/>
      <c r="B390" s="460"/>
      <c r="C390" s="460"/>
      <c r="D390" s="460"/>
      <c r="E390" s="460"/>
      <c r="F390" s="460"/>
      <c r="G390" s="460"/>
      <c r="H390" s="460"/>
    </row>
    <row r="391" spans="1:8" ht="18.75" x14ac:dyDescent="0.25">
      <c r="A391" s="140"/>
      <c r="B391" s="460"/>
      <c r="C391" s="460"/>
      <c r="D391" s="460"/>
      <c r="E391" s="460"/>
      <c r="F391" s="460"/>
      <c r="G391" s="460"/>
      <c r="H391" s="460"/>
    </row>
    <row r="392" spans="1:8" ht="18.75" x14ac:dyDescent="0.25">
      <c r="A392" s="140"/>
      <c r="B392" s="460"/>
      <c r="C392" s="460"/>
      <c r="D392" s="460"/>
      <c r="E392" s="460"/>
      <c r="F392" s="460"/>
      <c r="G392" s="460"/>
      <c r="H392" s="460"/>
    </row>
    <row r="393" spans="1:8" ht="18.75" x14ac:dyDescent="0.25">
      <c r="A393" s="140"/>
      <c r="B393" s="460"/>
      <c r="C393" s="460"/>
      <c r="D393" s="460"/>
      <c r="E393" s="460"/>
      <c r="F393" s="460"/>
      <c r="G393" s="460"/>
      <c r="H393" s="460"/>
    </row>
    <row r="394" spans="1:8" ht="18.75" x14ac:dyDescent="0.25">
      <c r="A394" s="140"/>
      <c r="B394" s="460"/>
      <c r="C394" s="460"/>
      <c r="D394" s="460"/>
      <c r="E394" s="460"/>
      <c r="F394" s="460"/>
      <c r="G394" s="460"/>
      <c r="H394" s="460"/>
    </row>
    <row r="395" spans="1:8" ht="18.75" x14ac:dyDescent="0.25">
      <c r="A395" s="140"/>
      <c r="B395" s="460"/>
      <c r="C395" s="460"/>
      <c r="D395" s="460"/>
      <c r="E395" s="460"/>
      <c r="F395" s="460"/>
      <c r="G395" s="460"/>
      <c r="H395" s="460"/>
    </row>
    <row r="396" spans="1:8" ht="18.75" x14ac:dyDescent="0.25">
      <c r="A396" s="140"/>
      <c r="B396" s="460"/>
      <c r="C396" s="460"/>
      <c r="D396" s="460"/>
      <c r="E396" s="460"/>
      <c r="F396" s="460"/>
      <c r="G396" s="460"/>
      <c r="H396" s="460"/>
    </row>
    <row r="397" spans="1:8" ht="18.75" x14ac:dyDescent="0.25">
      <c r="A397" s="140"/>
      <c r="B397" s="460"/>
      <c r="C397" s="460"/>
      <c r="D397" s="460"/>
      <c r="E397" s="460"/>
      <c r="F397" s="460"/>
      <c r="G397" s="460"/>
      <c r="H397" s="460"/>
    </row>
    <row r="398" spans="1:8" ht="18.75" x14ac:dyDescent="0.25">
      <c r="A398" s="140"/>
      <c r="B398" s="460"/>
      <c r="C398" s="460"/>
      <c r="D398" s="460"/>
      <c r="E398" s="460"/>
      <c r="F398" s="460"/>
      <c r="G398" s="460"/>
      <c r="H398" s="460"/>
    </row>
    <row r="399" spans="1:8" ht="18.75" x14ac:dyDescent="0.25">
      <c r="A399" s="140"/>
      <c r="B399" s="460"/>
      <c r="C399" s="460"/>
      <c r="D399" s="460"/>
      <c r="E399" s="460"/>
      <c r="F399" s="460"/>
      <c r="G399" s="460"/>
      <c r="H399" s="460"/>
    </row>
    <row r="400" spans="1:8" ht="18.75" x14ac:dyDescent="0.25">
      <c r="A400" s="140"/>
      <c r="B400" s="460"/>
      <c r="C400" s="460"/>
      <c r="D400" s="460"/>
      <c r="E400" s="460"/>
      <c r="F400" s="460"/>
      <c r="G400" s="460"/>
      <c r="H400" s="460"/>
    </row>
    <row r="401" spans="1:8" ht="18.75" x14ac:dyDescent="0.25">
      <c r="A401" s="140"/>
      <c r="B401" s="460"/>
      <c r="C401" s="460"/>
      <c r="D401" s="460"/>
      <c r="E401" s="460"/>
      <c r="F401" s="460"/>
      <c r="G401" s="460"/>
      <c r="H401" s="460"/>
    </row>
    <row r="402" spans="1:8" ht="18.75" x14ac:dyDescent="0.25">
      <c r="A402" s="140"/>
      <c r="B402" s="460"/>
      <c r="C402" s="460"/>
      <c r="D402" s="460"/>
      <c r="E402" s="460"/>
      <c r="F402" s="460"/>
      <c r="G402" s="460"/>
      <c r="H402" s="460"/>
    </row>
    <row r="403" spans="1:8" ht="18.75" x14ac:dyDescent="0.25">
      <c r="A403" s="140"/>
      <c r="B403" s="460"/>
      <c r="C403" s="460"/>
      <c r="D403" s="460"/>
      <c r="E403" s="460"/>
      <c r="F403" s="460"/>
      <c r="G403" s="460"/>
      <c r="H403" s="460"/>
    </row>
    <row r="404" spans="1:8" ht="18.75" x14ac:dyDescent="0.25">
      <c r="A404" s="140"/>
      <c r="B404" s="460"/>
      <c r="C404" s="460"/>
      <c r="D404" s="460"/>
      <c r="E404" s="460"/>
      <c r="F404" s="460"/>
      <c r="G404" s="460"/>
      <c r="H404" s="460"/>
    </row>
    <row r="405" spans="1:8" ht="18.75" x14ac:dyDescent="0.25">
      <c r="A405" s="140"/>
      <c r="B405" s="460"/>
      <c r="C405" s="460"/>
      <c r="D405" s="460"/>
      <c r="E405" s="460"/>
      <c r="F405" s="460"/>
      <c r="G405" s="460"/>
      <c r="H405" s="460"/>
    </row>
    <row r="406" spans="1:8" ht="18.75" x14ac:dyDescent="0.25">
      <c r="A406" s="140"/>
      <c r="B406" s="460"/>
      <c r="C406" s="460"/>
      <c r="D406" s="460"/>
      <c r="E406" s="460"/>
      <c r="F406" s="460"/>
      <c r="G406" s="460"/>
      <c r="H406" s="460"/>
    </row>
    <row r="407" spans="1:8" ht="18.75" x14ac:dyDescent="0.25">
      <c r="A407" s="140"/>
      <c r="B407" s="460"/>
      <c r="C407" s="460"/>
      <c r="D407" s="460"/>
      <c r="E407" s="460"/>
      <c r="F407" s="460"/>
      <c r="G407" s="460"/>
      <c r="H407" s="460"/>
    </row>
    <row r="408" spans="1:8" ht="18.75" x14ac:dyDescent="0.25">
      <c r="A408" s="140"/>
      <c r="B408" s="460"/>
      <c r="C408" s="460"/>
      <c r="D408" s="460"/>
      <c r="E408" s="460"/>
      <c r="F408" s="460"/>
      <c r="G408" s="460"/>
      <c r="H408" s="460"/>
    </row>
    <row r="409" spans="1:8" ht="18.75" x14ac:dyDescent="0.25">
      <c r="A409" s="140"/>
      <c r="B409" s="460"/>
      <c r="C409" s="460"/>
      <c r="D409" s="460"/>
      <c r="E409" s="460"/>
      <c r="F409" s="460"/>
      <c r="G409" s="460"/>
      <c r="H409" s="460"/>
    </row>
    <row r="410" spans="1:8" ht="18.75" x14ac:dyDescent="0.25">
      <c r="A410" s="140"/>
      <c r="B410" s="460"/>
      <c r="C410" s="460"/>
      <c r="D410" s="460"/>
      <c r="E410" s="460"/>
      <c r="F410" s="460"/>
      <c r="G410" s="460"/>
      <c r="H410" s="460"/>
    </row>
    <row r="411" spans="1:8" ht="18.75" x14ac:dyDescent="0.25">
      <c r="A411" s="140"/>
      <c r="B411" s="460"/>
      <c r="C411" s="460"/>
      <c r="D411" s="460"/>
      <c r="E411" s="460"/>
      <c r="F411" s="460"/>
      <c r="G411" s="460"/>
      <c r="H411" s="460"/>
    </row>
    <row r="412" spans="1:8" ht="18.75" x14ac:dyDescent="0.25">
      <c r="A412" s="140"/>
      <c r="B412" s="460"/>
      <c r="C412" s="460"/>
      <c r="D412" s="460"/>
      <c r="E412" s="460"/>
      <c r="F412" s="460"/>
      <c r="G412" s="460"/>
      <c r="H412" s="460"/>
    </row>
    <row r="413" spans="1:8" ht="18.75" x14ac:dyDescent="0.25">
      <c r="A413" s="140"/>
      <c r="B413" s="460"/>
      <c r="C413" s="460"/>
      <c r="D413" s="460"/>
      <c r="E413" s="460"/>
      <c r="F413" s="460"/>
      <c r="G413" s="460"/>
      <c r="H413" s="460"/>
    </row>
    <row r="414" spans="1:8" ht="18.75" x14ac:dyDescent="0.25">
      <c r="A414" s="140"/>
      <c r="B414" s="460"/>
      <c r="C414" s="460"/>
      <c r="D414" s="460"/>
      <c r="E414" s="460"/>
      <c r="F414" s="460"/>
      <c r="G414" s="460"/>
      <c r="H414" s="460"/>
    </row>
    <row r="415" spans="1:8" ht="18.75" x14ac:dyDescent="0.25">
      <c r="A415" s="140"/>
      <c r="B415" s="460"/>
      <c r="C415" s="460"/>
      <c r="D415" s="460"/>
      <c r="E415" s="460"/>
      <c r="F415" s="460"/>
      <c r="G415" s="460"/>
      <c r="H415" s="460"/>
    </row>
    <row r="416" spans="1:8" ht="18.75" x14ac:dyDescent="0.25">
      <c r="A416" s="140"/>
      <c r="B416" s="460"/>
      <c r="C416" s="460"/>
      <c r="D416" s="460"/>
      <c r="E416" s="460"/>
      <c r="F416" s="460"/>
      <c r="G416" s="460"/>
      <c r="H416" s="460"/>
    </row>
    <row r="417" spans="1:8" ht="18.75" x14ac:dyDescent="0.25">
      <c r="A417" s="140"/>
      <c r="B417" s="460"/>
      <c r="C417" s="460"/>
      <c r="D417" s="460"/>
      <c r="E417" s="460"/>
      <c r="F417" s="460"/>
      <c r="G417" s="460"/>
      <c r="H417" s="460"/>
    </row>
    <row r="418" spans="1:8" ht="18.75" x14ac:dyDescent="0.25">
      <c r="A418" s="140"/>
      <c r="B418" s="460"/>
      <c r="C418" s="460"/>
      <c r="D418" s="460"/>
      <c r="E418" s="460"/>
      <c r="F418" s="460"/>
      <c r="G418" s="460"/>
      <c r="H418" s="460"/>
    </row>
    <row r="419" spans="1:8" ht="18.75" x14ac:dyDescent="0.25">
      <c r="A419" s="140"/>
      <c r="B419" s="460"/>
      <c r="C419" s="460"/>
      <c r="D419" s="460"/>
      <c r="E419" s="460"/>
      <c r="F419" s="460"/>
      <c r="G419" s="460"/>
      <c r="H419" s="460"/>
    </row>
    <row r="420" spans="1:8" ht="18.75" x14ac:dyDescent="0.25">
      <c r="A420" s="140"/>
      <c r="B420" s="460"/>
      <c r="C420" s="460"/>
      <c r="D420" s="460"/>
      <c r="E420" s="460"/>
      <c r="F420" s="460"/>
      <c r="G420" s="460"/>
      <c r="H420" s="460"/>
    </row>
    <row r="421" spans="1:8" ht="18.75" x14ac:dyDescent="0.25">
      <c r="A421" s="140"/>
      <c r="B421" s="460"/>
      <c r="C421" s="460"/>
      <c r="D421" s="460"/>
      <c r="E421" s="460"/>
      <c r="F421" s="460"/>
      <c r="G421" s="460"/>
      <c r="H421" s="460"/>
    </row>
    <row r="422" spans="1:8" ht="18.75" x14ac:dyDescent="0.25">
      <c r="A422" s="140"/>
      <c r="B422" s="460"/>
      <c r="C422" s="460"/>
      <c r="D422" s="460"/>
      <c r="E422" s="460"/>
      <c r="F422" s="460"/>
      <c r="G422" s="460"/>
      <c r="H422" s="460"/>
    </row>
    <row r="423" spans="1:8" ht="18.75" x14ac:dyDescent="0.25">
      <c r="A423" s="140"/>
      <c r="B423" s="460"/>
      <c r="C423" s="460"/>
      <c r="D423" s="460"/>
      <c r="E423" s="460"/>
      <c r="F423" s="460"/>
      <c r="G423" s="460"/>
      <c r="H423" s="460"/>
    </row>
    <row r="424" spans="1:8" ht="18.75" x14ac:dyDescent="0.25">
      <c r="A424" s="140"/>
      <c r="B424" s="460"/>
      <c r="C424" s="460"/>
      <c r="D424" s="460"/>
      <c r="E424" s="460"/>
      <c r="F424" s="460"/>
      <c r="G424" s="460"/>
      <c r="H424" s="460"/>
    </row>
    <row r="425" spans="1:8" ht="18.75" x14ac:dyDescent="0.25">
      <c r="A425" s="140"/>
      <c r="B425" s="460"/>
      <c r="C425" s="460"/>
      <c r="D425" s="460"/>
      <c r="E425" s="460"/>
      <c r="F425" s="460"/>
      <c r="G425" s="460"/>
      <c r="H425" s="460"/>
    </row>
    <row r="426" spans="1:8" ht="18.75" x14ac:dyDescent="0.25">
      <c r="A426" s="140"/>
      <c r="B426" s="460"/>
      <c r="C426" s="460"/>
      <c r="D426" s="460"/>
      <c r="E426" s="460"/>
      <c r="F426" s="460"/>
      <c r="G426" s="460"/>
      <c r="H426" s="460"/>
    </row>
    <row r="427" spans="1:8" ht="18.75" x14ac:dyDescent="0.25">
      <c r="A427" s="140"/>
      <c r="B427" s="460"/>
      <c r="C427" s="460"/>
      <c r="D427" s="460"/>
      <c r="E427" s="460"/>
      <c r="F427" s="460"/>
      <c r="G427" s="460"/>
      <c r="H427" s="460"/>
    </row>
    <row r="428" spans="1:8" ht="18.75" x14ac:dyDescent="0.25">
      <c r="A428" s="140"/>
      <c r="B428" s="460"/>
      <c r="C428" s="460"/>
      <c r="D428" s="460"/>
      <c r="E428" s="460"/>
      <c r="F428" s="460"/>
      <c r="G428" s="460"/>
      <c r="H428" s="460"/>
    </row>
    <row r="429" spans="1:8" ht="18.75" x14ac:dyDescent="0.25">
      <c r="A429" s="140"/>
      <c r="B429" s="460"/>
      <c r="C429" s="460"/>
      <c r="D429" s="460"/>
      <c r="E429" s="460"/>
      <c r="F429" s="460"/>
      <c r="G429" s="460"/>
      <c r="H429" s="460"/>
    </row>
    <row r="430" spans="1:8" ht="18.75" x14ac:dyDescent="0.25">
      <c r="A430" s="140"/>
      <c r="B430" s="460"/>
      <c r="C430" s="460"/>
      <c r="D430" s="460"/>
      <c r="E430" s="460"/>
      <c r="F430" s="460"/>
      <c r="G430" s="460"/>
      <c r="H430" s="460"/>
    </row>
    <row r="431" spans="1:8" ht="18.75" x14ac:dyDescent="0.25">
      <c r="A431" s="140"/>
      <c r="B431" s="460"/>
      <c r="C431" s="460"/>
      <c r="D431" s="460"/>
      <c r="E431" s="460"/>
      <c r="F431" s="460"/>
      <c r="G431" s="460"/>
      <c r="H431" s="460"/>
    </row>
    <row r="432" spans="1:8" ht="18.75" x14ac:dyDescent="0.25">
      <c r="A432" s="140"/>
      <c r="B432" s="460"/>
      <c r="C432" s="460"/>
      <c r="D432" s="460"/>
      <c r="E432" s="460"/>
      <c r="F432" s="460"/>
      <c r="G432" s="460"/>
      <c r="H432" s="460"/>
    </row>
    <row r="433" spans="1:8" ht="18.75" x14ac:dyDescent="0.25">
      <c r="A433" s="140"/>
      <c r="B433" s="460"/>
      <c r="C433" s="460"/>
      <c r="D433" s="460"/>
      <c r="E433" s="460"/>
      <c r="F433" s="460"/>
      <c r="G433" s="460"/>
      <c r="H433" s="460"/>
    </row>
    <row r="434" spans="1:8" ht="18.75" x14ac:dyDescent="0.25">
      <c r="A434" s="140"/>
      <c r="B434" s="460"/>
      <c r="C434" s="460"/>
      <c r="D434" s="460"/>
      <c r="E434" s="460"/>
      <c r="F434" s="460"/>
      <c r="G434" s="460"/>
      <c r="H434" s="460"/>
    </row>
    <row r="435" spans="1:8" ht="18.75" x14ac:dyDescent="0.25">
      <c r="A435" s="140"/>
      <c r="B435" s="460"/>
      <c r="C435" s="460"/>
      <c r="D435" s="460"/>
      <c r="E435" s="460"/>
      <c r="F435" s="460"/>
      <c r="G435" s="460"/>
      <c r="H435" s="460"/>
    </row>
    <row r="436" spans="1:8" ht="18.75" x14ac:dyDescent="0.25">
      <c r="A436" s="140"/>
      <c r="B436" s="460"/>
      <c r="C436" s="460"/>
      <c r="D436" s="460"/>
      <c r="E436" s="460"/>
      <c r="F436" s="460"/>
      <c r="G436" s="460"/>
      <c r="H436" s="460"/>
    </row>
    <row r="437" spans="1:8" ht="18.75" x14ac:dyDescent="0.25">
      <c r="A437" s="140"/>
      <c r="B437" s="460"/>
      <c r="C437" s="460"/>
      <c r="D437" s="460"/>
      <c r="E437" s="460"/>
      <c r="F437" s="460"/>
      <c r="G437" s="460"/>
      <c r="H437" s="460"/>
    </row>
    <row r="438" spans="1:8" ht="18.75" x14ac:dyDescent="0.25">
      <c r="A438" s="140"/>
      <c r="B438" s="460"/>
      <c r="C438" s="460"/>
      <c r="D438" s="460"/>
      <c r="E438" s="460"/>
      <c r="F438" s="460"/>
      <c r="G438" s="460"/>
      <c r="H438" s="460"/>
    </row>
    <row r="439" spans="1:8" ht="18.75" x14ac:dyDescent="0.25">
      <c r="A439" s="140"/>
      <c r="B439" s="460"/>
      <c r="C439" s="460"/>
      <c r="D439" s="460"/>
      <c r="E439" s="460"/>
      <c r="F439" s="460"/>
      <c r="G439" s="460"/>
      <c r="H439" s="460"/>
    </row>
    <row r="440" spans="1:8" ht="18.75" x14ac:dyDescent="0.25">
      <c r="A440" s="140"/>
      <c r="B440" s="460"/>
      <c r="C440" s="460"/>
      <c r="D440" s="460"/>
      <c r="E440" s="460"/>
      <c r="F440" s="460"/>
      <c r="G440" s="460"/>
      <c r="H440" s="460"/>
    </row>
    <row r="441" spans="1:8" ht="18.75" x14ac:dyDescent="0.25">
      <c r="A441" s="140"/>
      <c r="B441" s="460"/>
      <c r="C441" s="460"/>
      <c r="D441" s="460"/>
      <c r="E441" s="460"/>
      <c r="F441" s="460"/>
      <c r="G441" s="460"/>
      <c r="H441" s="460"/>
    </row>
    <row r="442" spans="1:8" ht="18.75" x14ac:dyDescent="0.25">
      <c r="A442" s="140"/>
      <c r="B442" s="460"/>
      <c r="C442" s="460"/>
      <c r="D442" s="460"/>
      <c r="E442" s="460"/>
      <c r="F442" s="460"/>
      <c r="G442" s="460"/>
      <c r="H442" s="460"/>
    </row>
    <row r="443" spans="1:8" ht="18.75" x14ac:dyDescent="0.25">
      <c r="A443" s="140"/>
      <c r="B443" s="460"/>
      <c r="C443" s="460"/>
      <c r="D443" s="460"/>
      <c r="E443" s="460"/>
      <c r="F443" s="460"/>
      <c r="G443" s="460"/>
      <c r="H443" s="460"/>
    </row>
    <row r="444" spans="1:8" ht="18.75" x14ac:dyDescent="0.25">
      <c r="A444" s="140"/>
      <c r="B444" s="460"/>
      <c r="C444" s="460"/>
      <c r="D444" s="460"/>
      <c r="E444" s="460"/>
      <c r="F444" s="460"/>
      <c r="G444" s="460"/>
      <c r="H444" s="460"/>
    </row>
    <row r="445" spans="1:8" ht="18.75" x14ac:dyDescent="0.25">
      <c r="A445" s="140"/>
      <c r="B445" s="460"/>
      <c r="C445" s="460"/>
      <c r="D445" s="460"/>
      <c r="E445" s="460"/>
      <c r="F445" s="460"/>
      <c r="G445" s="460"/>
      <c r="H445" s="460"/>
    </row>
    <row r="446" spans="1:8" ht="18.75" x14ac:dyDescent="0.25">
      <c r="A446" s="140"/>
      <c r="B446" s="460"/>
      <c r="C446" s="460"/>
      <c r="D446" s="460"/>
      <c r="E446" s="460"/>
      <c r="F446" s="460"/>
      <c r="G446" s="460"/>
      <c r="H446" s="460"/>
    </row>
    <row r="447" spans="1:8" ht="18.75" x14ac:dyDescent="0.25">
      <c r="A447" s="140"/>
      <c r="B447" s="460"/>
      <c r="C447" s="460"/>
      <c r="D447" s="460"/>
      <c r="E447" s="460"/>
      <c r="F447" s="460"/>
      <c r="G447" s="460"/>
      <c r="H447" s="460"/>
    </row>
    <row r="448" spans="1:8" ht="18.75" x14ac:dyDescent="0.25">
      <c r="A448" s="140"/>
      <c r="B448" s="460"/>
      <c r="C448" s="460"/>
      <c r="D448" s="460"/>
      <c r="E448" s="460"/>
      <c r="F448" s="460"/>
      <c r="G448" s="460"/>
      <c r="H448" s="460"/>
    </row>
    <row r="449" spans="1:8" ht="18.75" x14ac:dyDescent="0.25">
      <c r="A449" s="140"/>
      <c r="B449" s="460"/>
      <c r="C449" s="460"/>
      <c r="D449" s="460"/>
      <c r="E449" s="460"/>
      <c r="F449" s="460"/>
      <c r="G449" s="460"/>
      <c r="H449" s="460"/>
    </row>
    <row r="450" spans="1:8" ht="18.75" x14ac:dyDescent="0.25">
      <c r="A450" s="140"/>
      <c r="B450" s="460"/>
      <c r="C450" s="460"/>
      <c r="D450" s="460"/>
      <c r="E450" s="460"/>
      <c r="F450" s="460"/>
      <c r="G450" s="460"/>
      <c r="H450" s="460"/>
    </row>
    <row r="451" spans="1:8" ht="18.75" x14ac:dyDescent="0.25">
      <c r="A451" s="140"/>
      <c r="B451" s="460"/>
      <c r="C451" s="460"/>
      <c r="D451" s="460"/>
      <c r="E451" s="460"/>
      <c r="F451" s="460"/>
      <c r="G451" s="460"/>
      <c r="H451" s="460"/>
    </row>
    <row r="452" spans="1:8" ht="18.75" x14ac:dyDescent="0.25">
      <c r="A452" s="140"/>
      <c r="B452" s="460"/>
      <c r="C452" s="460"/>
      <c r="D452" s="460"/>
      <c r="E452" s="460"/>
      <c r="F452" s="460"/>
      <c r="G452" s="460"/>
      <c r="H452" s="460"/>
    </row>
    <row r="453" spans="1:8" ht="18.75" x14ac:dyDescent="0.25">
      <c r="A453" s="140"/>
      <c r="B453" s="460"/>
      <c r="C453" s="460"/>
      <c r="D453" s="460"/>
      <c r="E453" s="460"/>
      <c r="F453" s="460"/>
      <c r="G453" s="460"/>
      <c r="H453" s="460"/>
    </row>
    <row r="454" spans="1:8" ht="18.75" x14ac:dyDescent="0.25">
      <c r="A454" s="140"/>
      <c r="B454" s="460"/>
      <c r="C454" s="460"/>
      <c r="D454" s="460"/>
      <c r="E454" s="460"/>
      <c r="F454" s="460"/>
      <c r="G454" s="460"/>
      <c r="H454" s="460"/>
    </row>
    <row r="455" spans="1:8" ht="18.75" x14ac:dyDescent="0.25">
      <c r="A455" s="140"/>
      <c r="B455" s="460"/>
      <c r="C455" s="460"/>
      <c r="D455" s="460"/>
      <c r="E455" s="460"/>
      <c r="F455" s="460"/>
      <c r="G455" s="460"/>
      <c r="H455" s="460"/>
    </row>
    <row r="456" spans="1:8" ht="18.75" x14ac:dyDescent="0.25">
      <c r="A456" s="140"/>
      <c r="B456" s="460"/>
      <c r="C456" s="460"/>
      <c r="D456" s="460"/>
      <c r="E456" s="460"/>
      <c r="F456" s="460"/>
      <c r="G456" s="460"/>
      <c r="H456" s="460"/>
    </row>
    <row r="457" spans="1:8" ht="18.75" x14ac:dyDescent="0.25">
      <c r="A457" s="140"/>
      <c r="B457" s="460"/>
      <c r="C457" s="460"/>
      <c r="D457" s="460"/>
      <c r="E457" s="460"/>
      <c r="F457" s="460"/>
      <c r="G457" s="460"/>
      <c r="H457" s="460"/>
    </row>
    <row r="458" spans="1:8" ht="18.75" x14ac:dyDescent="0.25">
      <c r="A458" s="140"/>
      <c r="B458" s="460"/>
      <c r="C458" s="460"/>
      <c r="D458" s="460"/>
      <c r="E458" s="460"/>
      <c r="F458" s="460"/>
      <c r="G458" s="460"/>
      <c r="H458" s="460"/>
    </row>
    <row r="459" spans="1:8" ht="18.75" x14ac:dyDescent="0.25">
      <c r="A459" s="140"/>
      <c r="B459" s="460"/>
      <c r="C459" s="460"/>
      <c r="D459" s="460"/>
      <c r="E459" s="460"/>
      <c r="F459" s="460"/>
      <c r="G459" s="460"/>
      <c r="H459" s="460"/>
    </row>
    <row r="460" spans="1:8" ht="18.75" x14ac:dyDescent="0.25">
      <c r="A460" s="140"/>
      <c r="B460" s="460"/>
      <c r="C460" s="460"/>
      <c r="D460" s="460"/>
      <c r="E460" s="460"/>
      <c r="F460" s="460"/>
      <c r="G460" s="460"/>
      <c r="H460" s="460"/>
    </row>
    <row r="461" spans="1:8" ht="18.75" x14ac:dyDescent="0.25">
      <c r="A461" s="140"/>
      <c r="B461" s="460"/>
      <c r="C461" s="460"/>
      <c r="D461" s="460"/>
      <c r="E461" s="460"/>
      <c r="F461" s="460"/>
      <c r="G461" s="460"/>
      <c r="H461" s="460"/>
    </row>
    <row r="462" spans="1:8" ht="18.75" x14ac:dyDescent="0.25">
      <c r="A462" s="140"/>
      <c r="B462" s="460"/>
      <c r="C462" s="460"/>
      <c r="D462" s="460"/>
      <c r="E462" s="460"/>
      <c r="F462" s="460"/>
      <c r="G462" s="460"/>
      <c r="H462" s="460"/>
    </row>
    <row r="463" spans="1:8" ht="18.75" x14ac:dyDescent="0.25">
      <c r="A463" s="140"/>
      <c r="B463" s="460"/>
      <c r="C463" s="460"/>
      <c r="D463" s="460"/>
      <c r="E463" s="460"/>
      <c r="F463" s="460"/>
      <c r="G463" s="460"/>
      <c r="H463" s="460"/>
    </row>
    <row r="464" spans="1:8" ht="18.75" x14ac:dyDescent="0.25">
      <c r="A464" s="140"/>
      <c r="B464" s="460"/>
      <c r="C464" s="460"/>
      <c r="D464" s="460"/>
      <c r="E464" s="460"/>
      <c r="F464" s="460"/>
      <c r="G464" s="460"/>
      <c r="H464" s="460"/>
    </row>
    <row r="465" spans="1:8" ht="18.75" x14ac:dyDescent="0.25">
      <c r="A465" s="140"/>
      <c r="B465" s="460"/>
      <c r="C465" s="460"/>
      <c r="D465" s="460"/>
      <c r="E465" s="460"/>
      <c r="F465" s="460"/>
      <c r="G465" s="460"/>
      <c r="H465" s="460"/>
    </row>
    <row r="466" spans="1:8" ht="18.75" x14ac:dyDescent="0.25">
      <c r="A466" s="140"/>
      <c r="B466" s="460"/>
      <c r="C466" s="460"/>
      <c r="D466" s="460"/>
      <c r="E466" s="460"/>
      <c r="F466" s="460"/>
      <c r="G466" s="460"/>
      <c r="H466" s="460"/>
    </row>
    <row r="467" spans="1:8" ht="18.75" x14ac:dyDescent="0.25">
      <c r="A467" s="140"/>
      <c r="B467" s="460"/>
      <c r="C467" s="460"/>
      <c r="D467" s="460"/>
      <c r="E467" s="460"/>
      <c r="F467" s="460"/>
      <c r="G467" s="460"/>
      <c r="H467" s="460"/>
    </row>
    <row r="468" spans="1:8" ht="18.75" x14ac:dyDescent="0.25">
      <c r="A468" s="140"/>
      <c r="B468" s="460"/>
      <c r="C468" s="460"/>
      <c r="D468" s="460"/>
      <c r="E468" s="460"/>
      <c r="F468" s="460"/>
      <c r="G468" s="460"/>
      <c r="H468" s="460"/>
    </row>
    <row r="469" spans="1:8" ht="18.75" x14ac:dyDescent="0.25">
      <c r="A469" s="140"/>
      <c r="B469" s="460"/>
      <c r="C469" s="460"/>
      <c r="D469" s="460"/>
      <c r="E469" s="460"/>
      <c r="F469" s="460"/>
      <c r="G469" s="460"/>
      <c r="H469" s="460"/>
    </row>
    <row r="470" spans="1:8" ht="18.75" x14ac:dyDescent="0.25">
      <c r="A470" s="140"/>
      <c r="B470" s="460"/>
      <c r="C470" s="460"/>
      <c r="D470" s="460"/>
      <c r="E470" s="460"/>
      <c r="F470" s="460"/>
      <c r="G470" s="460"/>
      <c r="H470" s="460"/>
    </row>
    <row r="471" spans="1:8" ht="18.75" x14ac:dyDescent="0.25">
      <c r="A471" s="140"/>
      <c r="B471" s="460"/>
      <c r="C471" s="460"/>
      <c r="D471" s="460"/>
      <c r="E471" s="460"/>
      <c r="F471" s="460"/>
      <c r="G471" s="460"/>
      <c r="H471" s="460"/>
    </row>
    <row r="472" spans="1:8" ht="18.75" x14ac:dyDescent="0.25">
      <c r="A472" s="140"/>
      <c r="B472" s="460"/>
      <c r="C472" s="460"/>
      <c r="D472" s="460"/>
      <c r="E472" s="460"/>
      <c r="F472" s="460"/>
      <c r="G472" s="460"/>
      <c r="H472" s="460"/>
    </row>
    <row r="473" spans="1:8" ht="18.75" x14ac:dyDescent="0.25">
      <c r="A473" s="140"/>
      <c r="B473" s="460"/>
      <c r="C473" s="460"/>
      <c r="D473" s="460"/>
      <c r="E473" s="460"/>
      <c r="F473" s="460"/>
      <c r="G473" s="460"/>
      <c r="H473" s="460"/>
    </row>
    <row r="474" spans="1:8" ht="18.75" x14ac:dyDescent="0.25">
      <c r="A474" s="140"/>
      <c r="B474" s="460"/>
      <c r="C474" s="460"/>
      <c r="D474" s="460"/>
      <c r="E474" s="460"/>
      <c r="F474" s="460"/>
      <c r="G474" s="460"/>
      <c r="H474" s="460"/>
    </row>
    <row r="475" spans="1:8" ht="18.75" x14ac:dyDescent="0.25">
      <c r="A475" s="140"/>
      <c r="B475" s="460"/>
      <c r="C475" s="460"/>
      <c r="D475" s="460"/>
      <c r="E475" s="460"/>
      <c r="F475" s="460"/>
      <c r="G475" s="460"/>
      <c r="H475" s="460"/>
    </row>
    <row r="476" spans="1:8" ht="18.75" x14ac:dyDescent="0.25">
      <c r="A476" s="140"/>
      <c r="B476" s="460"/>
      <c r="C476" s="460"/>
      <c r="D476" s="460"/>
      <c r="E476" s="460"/>
      <c r="F476" s="460"/>
      <c r="G476" s="460"/>
      <c r="H476" s="460"/>
    </row>
    <row r="477" spans="1:8" ht="18.75" x14ac:dyDescent="0.25">
      <c r="A477" s="140"/>
      <c r="B477" s="460"/>
      <c r="C477" s="460"/>
      <c r="D477" s="460"/>
      <c r="E477" s="460"/>
      <c r="F477" s="460"/>
      <c r="G477" s="460"/>
      <c r="H477" s="460"/>
    </row>
    <row r="478" spans="1:8" ht="18.75" x14ac:dyDescent="0.25">
      <c r="A478" s="140"/>
      <c r="B478" s="460"/>
      <c r="C478" s="460"/>
      <c r="D478" s="460"/>
      <c r="E478" s="460"/>
      <c r="F478" s="460"/>
      <c r="G478" s="460"/>
      <c r="H478" s="460"/>
    </row>
    <row r="479" spans="1:8" ht="18.75" x14ac:dyDescent="0.25">
      <c r="A479" s="140"/>
      <c r="B479" s="460"/>
      <c r="C479" s="460"/>
      <c r="D479" s="460"/>
      <c r="E479" s="460"/>
      <c r="F479" s="460"/>
      <c r="G479" s="460"/>
      <c r="H479" s="460"/>
    </row>
    <row r="480" spans="1:8" ht="18.75" x14ac:dyDescent="0.25">
      <c r="A480" s="140"/>
      <c r="B480" s="460"/>
      <c r="C480" s="460"/>
      <c r="D480" s="460"/>
      <c r="E480" s="460"/>
      <c r="F480" s="460"/>
      <c r="G480" s="460"/>
      <c r="H480" s="460"/>
    </row>
    <row r="481" spans="1:8" ht="18.75" x14ac:dyDescent="0.25">
      <c r="A481" s="140"/>
      <c r="B481" s="460"/>
      <c r="C481" s="460"/>
      <c r="D481" s="460"/>
      <c r="E481" s="460"/>
      <c r="F481" s="460"/>
      <c r="G481" s="460"/>
      <c r="H481" s="460"/>
    </row>
    <row r="482" spans="1:8" ht="18.75" x14ac:dyDescent="0.25">
      <c r="A482" s="140"/>
      <c r="B482" s="460"/>
      <c r="C482" s="460"/>
      <c r="D482" s="460"/>
      <c r="E482" s="460"/>
      <c r="F482" s="460"/>
      <c r="G482" s="460"/>
      <c r="H482" s="460"/>
    </row>
    <row r="483" spans="1:8" ht="18.75" x14ac:dyDescent="0.25">
      <c r="A483" s="140"/>
      <c r="B483" s="460"/>
      <c r="C483" s="460"/>
      <c r="D483" s="460"/>
      <c r="E483" s="460"/>
      <c r="F483" s="460"/>
      <c r="G483" s="460"/>
      <c r="H483" s="460"/>
    </row>
    <row r="484" spans="1:8" ht="18.75" x14ac:dyDescent="0.25">
      <c r="A484" s="140"/>
      <c r="B484" s="460"/>
      <c r="C484" s="460"/>
      <c r="D484" s="460"/>
      <c r="E484" s="460"/>
      <c r="F484" s="460"/>
      <c r="G484" s="460"/>
      <c r="H484" s="460"/>
    </row>
    <row r="485" spans="1:8" ht="18.75" x14ac:dyDescent="0.25">
      <c r="A485" s="140"/>
      <c r="B485" s="460"/>
      <c r="C485" s="460"/>
      <c r="D485" s="460"/>
      <c r="E485" s="460"/>
      <c r="F485" s="460"/>
      <c r="G485" s="460"/>
      <c r="H485" s="460"/>
    </row>
    <row r="486" spans="1:8" ht="18.75" x14ac:dyDescent="0.25">
      <c r="A486" s="140"/>
      <c r="B486" s="460"/>
      <c r="C486" s="460"/>
      <c r="D486" s="460"/>
      <c r="E486" s="460"/>
      <c r="F486" s="460"/>
      <c r="G486" s="460"/>
      <c r="H486" s="460"/>
    </row>
    <row r="487" spans="1:8" ht="18.75" x14ac:dyDescent="0.25">
      <c r="A487" s="140"/>
      <c r="B487" s="460"/>
      <c r="C487" s="460"/>
      <c r="D487" s="460"/>
      <c r="E487" s="460"/>
      <c r="F487" s="460"/>
      <c r="G487" s="460"/>
      <c r="H487" s="460"/>
    </row>
    <row r="488" spans="1:8" ht="18.75" x14ac:dyDescent="0.25">
      <c r="A488" s="140"/>
      <c r="B488" s="460"/>
      <c r="C488" s="460"/>
      <c r="D488" s="460"/>
      <c r="E488" s="460"/>
      <c r="F488" s="460"/>
      <c r="G488" s="460"/>
      <c r="H488" s="460"/>
    </row>
    <row r="489" spans="1:8" ht="18.75" x14ac:dyDescent="0.25">
      <c r="A489" s="140"/>
      <c r="B489" s="460"/>
      <c r="C489" s="460"/>
      <c r="D489" s="460"/>
      <c r="E489" s="460"/>
      <c r="F489" s="460"/>
      <c r="G489" s="460"/>
      <c r="H489" s="460"/>
    </row>
    <row r="490" spans="1:8" ht="18.75" x14ac:dyDescent="0.25">
      <c r="A490" s="140"/>
      <c r="B490" s="460"/>
      <c r="C490" s="460"/>
      <c r="D490" s="460"/>
      <c r="E490" s="460"/>
      <c r="F490" s="460"/>
      <c r="G490" s="460"/>
      <c r="H490" s="460"/>
    </row>
    <row r="491" spans="1:8" ht="18.75" x14ac:dyDescent="0.25">
      <c r="A491" s="140"/>
      <c r="B491" s="460"/>
      <c r="C491" s="460"/>
      <c r="D491" s="460"/>
      <c r="E491" s="460"/>
      <c r="F491" s="460"/>
      <c r="G491" s="460"/>
      <c r="H491" s="460"/>
    </row>
    <row r="492" spans="1:8" ht="18.75" x14ac:dyDescent="0.25">
      <c r="A492" s="140"/>
      <c r="B492" s="460"/>
      <c r="C492" s="460"/>
      <c r="D492" s="460"/>
      <c r="E492" s="460"/>
      <c r="F492" s="460"/>
      <c r="G492" s="460"/>
      <c r="H492" s="460"/>
    </row>
    <row r="493" spans="1:8" ht="18.75" x14ac:dyDescent="0.25">
      <c r="A493" s="140"/>
      <c r="B493" s="460"/>
      <c r="C493" s="460"/>
      <c r="D493" s="460"/>
      <c r="E493" s="460"/>
      <c r="F493" s="460"/>
      <c r="G493" s="460"/>
      <c r="H493" s="460"/>
    </row>
    <row r="494" spans="1:8" ht="18.75" x14ac:dyDescent="0.25">
      <c r="A494" s="140"/>
      <c r="B494" s="460"/>
      <c r="C494" s="460"/>
      <c r="D494" s="460"/>
      <c r="E494" s="460"/>
      <c r="F494" s="460"/>
      <c r="G494" s="460"/>
      <c r="H494" s="460"/>
    </row>
    <row r="495" spans="1:8" ht="18.75" x14ac:dyDescent="0.25">
      <c r="A495" s="140"/>
      <c r="B495" s="460"/>
      <c r="C495" s="460"/>
      <c r="D495" s="460"/>
      <c r="E495" s="460"/>
      <c r="F495" s="460"/>
      <c r="G495" s="460"/>
      <c r="H495" s="460"/>
    </row>
    <row r="496" spans="1:8" ht="18.75" x14ac:dyDescent="0.25">
      <c r="A496" s="140"/>
      <c r="B496" s="460"/>
      <c r="C496" s="460"/>
      <c r="D496" s="460"/>
      <c r="E496" s="460"/>
      <c r="F496" s="460"/>
      <c r="G496" s="460"/>
      <c r="H496" s="460"/>
    </row>
    <row r="497" spans="1:8" ht="18.75" x14ac:dyDescent="0.25">
      <c r="A497" s="140"/>
      <c r="B497" s="460"/>
      <c r="C497" s="460"/>
      <c r="D497" s="460"/>
      <c r="E497" s="460"/>
      <c r="F497" s="460"/>
      <c r="G497" s="460"/>
      <c r="H497" s="460"/>
    </row>
    <row r="498" spans="1:8" ht="18.75" x14ac:dyDescent="0.25">
      <c r="A498" s="140"/>
      <c r="B498" s="460"/>
      <c r="C498" s="460"/>
      <c r="D498" s="460"/>
      <c r="E498" s="460"/>
      <c r="F498" s="460"/>
      <c r="G498" s="460"/>
      <c r="H498" s="460"/>
    </row>
    <row r="499" spans="1:8" ht="18.75" x14ac:dyDescent="0.25">
      <c r="A499" s="140"/>
      <c r="B499" s="460"/>
      <c r="C499" s="460"/>
      <c r="D499" s="460"/>
      <c r="E499" s="460"/>
      <c r="F499" s="460"/>
      <c r="G499" s="460"/>
      <c r="H499" s="460"/>
    </row>
    <row r="500" spans="1:8" ht="18.75" x14ac:dyDescent="0.25">
      <c r="A500" s="140"/>
      <c r="B500" s="460"/>
      <c r="C500" s="460"/>
      <c r="D500" s="460"/>
      <c r="E500" s="460"/>
      <c r="F500" s="460"/>
      <c r="G500" s="460"/>
      <c r="H500" s="460"/>
    </row>
    <row r="501" spans="1:8" ht="18.75" x14ac:dyDescent="0.25">
      <c r="A501" s="140"/>
      <c r="B501" s="460"/>
      <c r="C501" s="460"/>
      <c r="D501" s="460"/>
      <c r="E501" s="460"/>
      <c r="F501" s="460"/>
      <c r="G501" s="460"/>
      <c r="H501" s="460"/>
    </row>
    <row r="502" spans="1:8" ht="18.75" x14ac:dyDescent="0.25">
      <c r="A502" s="140"/>
      <c r="B502" s="460"/>
      <c r="C502" s="460"/>
      <c r="D502" s="460"/>
      <c r="E502" s="460"/>
      <c r="F502" s="460"/>
      <c r="G502" s="460"/>
      <c r="H502" s="460"/>
    </row>
    <row r="503" spans="1:8" ht="18.75" x14ac:dyDescent="0.25">
      <c r="A503" s="140"/>
      <c r="B503" s="460"/>
      <c r="C503" s="460"/>
      <c r="D503" s="460"/>
      <c r="E503" s="460"/>
      <c r="F503" s="460"/>
      <c r="G503" s="460"/>
      <c r="H503" s="460"/>
    </row>
    <row r="504" spans="1:8" ht="18.75" x14ac:dyDescent="0.25">
      <c r="A504" s="140"/>
      <c r="B504" s="460"/>
      <c r="C504" s="460"/>
      <c r="D504" s="460"/>
      <c r="E504" s="460"/>
      <c r="F504" s="460"/>
      <c r="G504" s="460"/>
      <c r="H504" s="460"/>
    </row>
    <row r="505" spans="1:8" ht="18.75" x14ac:dyDescent="0.25">
      <c r="A505" s="140"/>
      <c r="B505" s="460"/>
      <c r="C505" s="460"/>
      <c r="D505" s="460"/>
      <c r="E505" s="460"/>
      <c r="F505" s="460"/>
      <c r="G505" s="460"/>
      <c r="H505" s="460"/>
    </row>
    <row r="506" spans="1:8" ht="18.75" x14ac:dyDescent="0.25">
      <c r="A506" s="140"/>
      <c r="B506" s="460"/>
      <c r="C506" s="460"/>
      <c r="D506" s="460"/>
      <c r="E506" s="460"/>
      <c r="F506" s="460"/>
      <c r="G506" s="460"/>
      <c r="H506" s="460"/>
    </row>
    <row r="507" spans="1:8" ht="18.75" x14ac:dyDescent="0.25">
      <c r="A507" s="140"/>
      <c r="B507" s="460"/>
      <c r="C507" s="460"/>
      <c r="D507" s="460"/>
      <c r="E507" s="460"/>
      <c r="F507" s="460"/>
      <c r="G507" s="460"/>
      <c r="H507" s="460"/>
    </row>
    <row r="508" spans="1:8" ht="18.75" x14ac:dyDescent="0.25">
      <c r="A508" s="140"/>
      <c r="B508" s="460"/>
      <c r="C508" s="460"/>
      <c r="D508" s="460"/>
      <c r="E508" s="460"/>
      <c r="F508" s="460"/>
      <c r="G508" s="460"/>
      <c r="H508" s="460"/>
    </row>
    <row r="509" spans="1:8" ht="18.75" x14ac:dyDescent="0.25">
      <c r="A509" s="140"/>
      <c r="B509" s="460"/>
      <c r="C509" s="460"/>
      <c r="D509" s="460"/>
      <c r="E509" s="460"/>
      <c r="F509" s="460"/>
      <c r="G509" s="460"/>
      <c r="H509" s="460"/>
    </row>
    <row r="510" spans="1:8" ht="18.75" x14ac:dyDescent="0.25">
      <c r="A510" s="140"/>
      <c r="B510" s="460"/>
      <c r="C510" s="460"/>
      <c r="D510" s="460"/>
      <c r="E510" s="460"/>
      <c r="F510" s="460"/>
      <c r="G510" s="460"/>
      <c r="H510" s="460"/>
    </row>
    <row r="511" spans="1:8" ht="18.75" x14ac:dyDescent="0.25">
      <c r="A511" s="140"/>
      <c r="B511" s="460"/>
      <c r="C511" s="460"/>
      <c r="D511" s="460"/>
      <c r="E511" s="460"/>
      <c r="F511" s="460"/>
      <c r="G511" s="460"/>
      <c r="H511" s="460"/>
    </row>
    <row r="512" spans="1:8" ht="18.75" x14ac:dyDescent="0.25">
      <c r="A512" s="140"/>
      <c r="B512" s="460"/>
      <c r="C512" s="460"/>
      <c r="D512" s="460"/>
      <c r="E512" s="460"/>
      <c r="F512" s="460"/>
      <c r="G512" s="460"/>
      <c r="H512" s="460"/>
    </row>
    <row r="513" spans="1:8" ht="18.75" x14ac:dyDescent="0.25">
      <c r="A513" s="140"/>
      <c r="B513" s="460"/>
      <c r="C513" s="460"/>
      <c r="D513" s="460"/>
      <c r="E513" s="460"/>
      <c r="F513" s="460"/>
      <c r="G513" s="460"/>
      <c r="H513" s="460"/>
    </row>
    <row r="514" spans="1:8" ht="18.75" x14ac:dyDescent="0.25">
      <c r="A514" s="140"/>
      <c r="B514" s="460"/>
      <c r="C514" s="460"/>
      <c r="D514" s="460"/>
      <c r="E514" s="460"/>
      <c r="F514" s="460"/>
      <c r="G514" s="460"/>
      <c r="H514" s="460"/>
    </row>
    <row r="515" spans="1:8" ht="18.75" x14ac:dyDescent="0.25">
      <c r="A515" s="140"/>
      <c r="B515" s="460"/>
      <c r="C515" s="460"/>
      <c r="D515" s="460"/>
      <c r="E515" s="460"/>
      <c r="F515" s="460"/>
      <c r="G515" s="460"/>
      <c r="H515" s="460"/>
    </row>
    <row r="516" spans="1:8" ht="18.75" x14ac:dyDescent="0.25">
      <c r="A516" s="140"/>
      <c r="B516" s="460"/>
      <c r="C516" s="460"/>
      <c r="D516" s="460"/>
      <c r="E516" s="460"/>
      <c r="F516" s="460"/>
      <c r="G516" s="460"/>
      <c r="H516" s="460"/>
    </row>
    <row r="517" spans="1:8" ht="18.75" x14ac:dyDescent="0.25">
      <c r="A517" s="140"/>
      <c r="B517" s="460"/>
      <c r="C517" s="460"/>
      <c r="D517" s="460"/>
      <c r="E517" s="460"/>
      <c r="F517" s="460"/>
      <c r="G517" s="460"/>
      <c r="H517" s="460"/>
    </row>
    <row r="518" spans="1:8" ht="18.75" x14ac:dyDescent="0.25">
      <c r="A518" s="140"/>
      <c r="B518" s="460"/>
      <c r="C518" s="460"/>
      <c r="D518" s="460"/>
      <c r="E518" s="460"/>
      <c r="F518" s="460"/>
      <c r="G518" s="460"/>
      <c r="H518" s="460"/>
    </row>
    <row r="519" spans="1:8" ht="18.75" x14ac:dyDescent="0.25">
      <c r="A519" s="140"/>
      <c r="B519" s="460"/>
      <c r="C519" s="460"/>
      <c r="D519" s="460"/>
      <c r="E519" s="460"/>
      <c r="F519" s="460"/>
      <c r="G519" s="460"/>
      <c r="H519" s="460"/>
    </row>
    <row r="520" spans="1:8" ht="18.75" x14ac:dyDescent="0.25">
      <c r="A520" s="140"/>
      <c r="B520" s="460"/>
      <c r="C520" s="460"/>
      <c r="D520" s="460"/>
      <c r="E520" s="460"/>
      <c r="F520" s="460"/>
      <c r="G520" s="460"/>
      <c r="H520" s="460"/>
    </row>
    <row r="521" spans="1:8" ht="18.75" x14ac:dyDescent="0.25">
      <c r="A521" s="140"/>
      <c r="B521" s="460"/>
      <c r="C521" s="460"/>
      <c r="D521" s="460"/>
      <c r="E521" s="460"/>
      <c r="F521" s="460"/>
      <c r="G521" s="460"/>
      <c r="H521" s="460"/>
    </row>
    <row r="522" spans="1:8" ht="18.75" x14ac:dyDescent="0.25">
      <c r="A522" s="140"/>
      <c r="B522" s="460"/>
      <c r="C522" s="460"/>
      <c r="D522" s="460"/>
      <c r="E522" s="460"/>
      <c r="F522" s="460"/>
      <c r="G522" s="460"/>
      <c r="H522" s="460"/>
    </row>
    <row r="523" spans="1:8" ht="18.75" x14ac:dyDescent="0.25">
      <c r="A523" s="140"/>
      <c r="B523" s="460"/>
      <c r="C523" s="460"/>
      <c r="D523" s="460"/>
      <c r="E523" s="460"/>
      <c r="F523" s="460"/>
      <c r="G523" s="460"/>
      <c r="H523" s="460"/>
    </row>
    <row r="524" spans="1:8" ht="18.75" x14ac:dyDescent="0.25">
      <c r="A524" s="140"/>
      <c r="B524" s="460"/>
      <c r="C524" s="460"/>
      <c r="D524" s="460"/>
      <c r="E524" s="460"/>
      <c r="F524" s="460"/>
      <c r="G524" s="460"/>
      <c r="H524" s="460"/>
    </row>
    <row r="525" spans="1:8" ht="18.75" x14ac:dyDescent="0.25">
      <c r="A525" s="140"/>
      <c r="B525" s="460"/>
      <c r="C525" s="460"/>
      <c r="D525" s="460"/>
      <c r="E525" s="460"/>
      <c r="F525" s="460"/>
      <c r="G525" s="460"/>
      <c r="H525" s="460"/>
    </row>
    <row r="526" spans="1:8" ht="18.75" x14ac:dyDescent="0.25">
      <c r="A526" s="140"/>
      <c r="B526" s="460"/>
      <c r="C526" s="460"/>
      <c r="D526" s="460"/>
      <c r="E526" s="460"/>
      <c r="F526" s="460"/>
      <c r="G526" s="460"/>
      <c r="H526" s="460"/>
    </row>
    <row r="527" spans="1:8" ht="18.75" x14ac:dyDescent="0.25">
      <c r="A527" s="140"/>
      <c r="B527" s="460"/>
      <c r="C527" s="460"/>
      <c r="D527" s="460"/>
      <c r="E527" s="460"/>
      <c r="F527" s="460"/>
      <c r="G527" s="460"/>
      <c r="H527" s="460"/>
    </row>
    <row r="528" spans="1:8" ht="18.75" x14ac:dyDescent="0.25">
      <c r="A528" s="140"/>
      <c r="B528" s="460"/>
      <c r="C528" s="460"/>
      <c r="D528" s="460"/>
      <c r="E528" s="460"/>
      <c r="F528" s="460"/>
      <c r="G528" s="460"/>
      <c r="H528" s="460"/>
    </row>
    <row r="529" spans="1:8" ht="18.75" x14ac:dyDescent="0.25">
      <c r="A529" s="140"/>
      <c r="B529" s="460"/>
      <c r="C529" s="460"/>
      <c r="D529" s="460"/>
      <c r="E529" s="460"/>
      <c r="F529" s="460"/>
      <c r="G529" s="460"/>
      <c r="H529" s="460"/>
    </row>
    <row r="530" spans="1:8" ht="18.75" x14ac:dyDescent="0.25">
      <c r="A530" s="140"/>
      <c r="B530" s="460"/>
      <c r="C530" s="460"/>
      <c r="D530" s="460"/>
      <c r="E530" s="460"/>
      <c r="F530" s="460"/>
      <c r="G530" s="460"/>
      <c r="H530" s="460"/>
    </row>
    <row r="531" spans="1:8" ht="18.75" x14ac:dyDescent="0.25">
      <c r="A531" s="140"/>
      <c r="B531" s="460"/>
      <c r="C531" s="460"/>
      <c r="D531" s="460"/>
      <c r="E531" s="460"/>
      <c r="F531" s="460"/>
      <c r="G531" s="460"/>
      <c r="H531" s="460"/>
    </row>
    <row r="532" spans="1:8" ht="18.75" x14ac:dyDescent="0.25">
      <c r="A532" s="140"/>
      <c r="B532" s="460"/>
      <c r="C532" s="460"/>
      <c r="D532" s="460"/>
      <c r="E532" s="460"/>
      <c r="F532" s="460"/>
      <c r="G532" s="460"/>
      <c r="H532" s="460"/>
    </row>
    <row r="533" spans="1:8" ht="18.75" x14ac:dyDescent="0.25">
      <c r="A533" s="140"/>
      <c r="B533" s="460"/>
      <c r="C533" s="460"/>
      <c r="D533" s="460"/>
      <c r="E533" s="460"/>
      <c r="F533" s="460"/>
      <c r="G533" s="460"/>
      <c r="H533" s="460"/>
    </row>
    <row r="534" spans="1:8" ht="18.75" x14ac:dyDescent="0.25">
      <c r="A534" s="140"/>
      <c r="B534" s="460"/>
      <c r="C534" s="460"/>
      <c r="D534" s="460"/>
      <c r="E534" s="460"/>
      <c r="F534" s="460"/>
      <c r="G534" s="460"/>
      <c r="H534" s="460"/>
    </row>
    <row r="535" spans="1:8" ht="18.75" x14ac:dyDescent="0.25">
      <c r="A535" s="140"/>
      <c r="B535" s="460"/>
      <c r="C535" s="460"/>
      <c r="D535" s="460"/>
      <c r="E535" s="460"/>
      <c r="F535" s="460"/>
      <c r="G535" s="460"/>
      <c r="H535" s="460"/>
    </row>
    <row r="536" spans="1:8" ht="18.75" x14ac:dyDescent="0.25">
      <c r="A536" s="140"/>
      <c r="B536" s="460"/>
      <c r="C536" s="460"/>
      <c r="D536" s="460"/>
      <c r="E536" s="460"/>
      <c r="F536" s="460"/>
      <c r="G536" s="460"/>
      <c r="H536" s="460"/>
    </row>
    <row r="537" spans="1:8" ht="18.75" x14ac:dyDescent="0.25">
      <c r="A537" s="140"/>
      <c r="B537" s="460"/>
      <c r="C537" s="460"/>
      <c r="D537" s="460"/>
      <c r="E537" s="460"/>
      <c r="F537" s="460"/>
      <c r="G537" s="460"/>
      <c r="H537" s="460"/>
    </row>
    <row r="538" spans="1:8" ht="18.75" x14ac:dyDescent="0.25">
      <c r="A538" s="140"/>
      <c r="B538" s="460"/>
      <c r="C538" s="460"/>
      <c r="D538" s="460"/>
      <c r="E538" s="460"/>
      <c r="F538" s="460"/>
      <c r="G538" s="460"/>
      <c r="H538" s="460"/>
    </row>
    <row r="539" spans="1:8" ht="18.75" x14ac:dyDescent="0.25">
      <c r="A539" s="140"/>
      <c r="B539" s="460"/>
      <c r="C539" s="460"/>
      <c r="D539" s="460"/>
      <c r="E539" s="460"/>
      <c r="F539" s="460"/>
      <c r="G539" s="460"/>
      <c r="H539" s="460"/>
    </row>
    <row r="540" spans="1:8" ht="18.75" x14ac:dyDescent="0.25">
      <c r="A540" s="140"/>
      <c r="B540" s="460"/>
      <c r="C540" s="460"/>
      <c r="D540" s="460"/>
      <c r="E540" s="460"/>
      <c r="F540" s="460"/>
      <c r="G540" s="460"/>
      <c r="H540" s="460"/>
    </row>
    <row r="541" spans="1:8" ht="18.75" x14ac:dyDescent="0.25">
      <c r="A541" s="140"/>
      <c r="B541" s="460"/>
      <c r="C541" s="460"/>
      <c r="D541" s="460"/>
      <c r="E541" s="460"/>
      <c r="F541" s="460"/>
      <c r="G541" s="460"/>
      <c r="H541" s="460"/>
    </row>
    <row r="542" spans="1:8" ht="18.75" x14ac:dyDescent="0.25">
      <c r="A542" s="140"/>
      <c r="B542" s="460"/>
      <c r="C542" s="460"/>
      <c r="D542" s="460"/>
      <c r="E542" s="460"/>
      <c r="F542" s="460"/>
      <c r="G542" s="460"/>
      <c r="H542" s="460"/>
    </row>
    <row r="543" spans="1:8" ht="18.75" x14ac:dyDescent="0.25">
      <c r="A543" s="140"/>
      <c r="B543" s="460"/>
      <c r="C543" s="460"/>
      <c r="D543" s="460"/>
      <c r="E543" s="460"/>
      <c r="F543" s="460"/>
      <c r="G543" s="460"/>
      <c r="H543" s="460"/>
    </row>
    <row r="544" spans="1:8" ht="18.75" x14ac:dyDescent="0.25">
      <c r="A544" s="140"/>
      <c r="B544" s="460"/>
      <c r="C544" s="460"/>
      <c r="D544" s="460"/>
      <c r="E544" s="460"/>
      <c r="F544" s="460"/>
      <c r="G544" s="460"/>
      <c r="H544" s="460"/>
    </row>
    <row r="545" spans="1:8" ht="18.75" x14ac:dyDescent="0.25">
      <c r="A545" s="140"/>
      <c r="B545" s="460"/>
      <c r="C545" s="460"/>
      <c r="D545" s="460"/>
      <c r="E545" s="460"/>
      <c r="F545" s="460"/>
      <c r="G545" s="460"/>
      <c r="H545" s="460"/>
    </row>
    <row r="546" spans="1:8" ht="18.75" x14ac:dyDescent="0.25">
      <c r="A546" s="140"/>
      <c r="B546" s="460"/>
      <c r="C546" s="460"/>
      <c r="D546" s="460"/>
      <c r="E546" s="460"/>
      <c r="F546" s="460"/>
      <c r="G546" s="460"/>
      <c r="H546" s="460"/>
    </row>
    <row r="547" spans="1:8" ht="18.75" x14ac:dyDescent="0.25">
      <c r="A547" s="140"/>
      <c r="B547" s="460"/>
      <c r="C547" s="460"/>
      <c r="D547" s="460"/>
      <c r="E547" s="460"/>
      <c r="F547" s="460"/>
      <c r="G547" s="460"/>
      <c r="H547" s="460"/>
    </row>
    <row r="548" spans="1:8" ht="18.75" x14ac:dyDescent="0.25">
      <c r="A548" s="140"/>
      <c r="B548" s="460"/>
      <c r="C548" s="460"/>
      <c r="D548" s="460"/>
      <c r="E548" s="460"/>
      <c r="F548" s="460"/>
      <c r="G548" s="460"/>
      <c r="H548" s="460"/>
    </row>
    <row r="549" spans="1:8" ht="18.75" x14ac:dyDescent="0.25">
      <c r="A549" s="140"/>
      <c r="B549" s="460"/>
      <c r="C549" s="460"/>
      <c r="D549" s="460"/>
      <c r="E549" s="460"/>
      <c r="F549" s="460"/>
      <c r="G549" s="460"/>
      <c r="H549" s="460"/>
    </row>
    <row r="550" spans="1:8" ht="18.75" x14ac:dyDescent="0.25">
      <c r="A550" s="140"/>
      <c r="B550" s="460"/>
      <c r="C550" s="460"/>
      <c r="D550" s="460"/>
      <c r="E550" s="460"/>
      <c r="F550" s="460"/>
      <c r="G550" s="460"/>
      <c r="H550" s="460"/>
    </row>
    <row r="551" spans="1:8" ht="18.75" x14ac:dyDescent="0.25">
      <c r="A551" s="140"/>
      <c r="B551" s="460"/>
      <c r="C551" s="460"/>
      <c r="D551" s="460"/>
      <c r="E551" s="460"/>
      <c r="F551" s="460"/>
      <c r="G551" s="460"/>
      <c r="H551" s="460"/>
    </row>
    <row r="552" spans="1:8" ht="18.75" x14ac:dyDescent="0.25">
      <c r="A552" s="140"/>
      <c r="B552" s="460"/>
      <c r="C552" s="460"/>
      <c r="D552" s="460"/>
      <c r="E552" s="460"/>
      <c r="F552" s="460"/>
      <c r="G552" s="460"/>
      <c r="H552" s="460"/>
    </row>
    <row r="553" spans="1:8" ht="18.75" x14ac:dyDescent="0.25">
      <c r="A553" s="140"/>
      <c r="B553" s="460"/>
      <c r="C553" s="460"/>
      <c r="D553" s="460"/>
      <c r="E553" s="460"/>
      <c r="F553" s="460"/>
      <c r="G553" s="460"/>
      <c r="H553" s="460"/>
    </row>
    <row r="554" spans="1:8" ht="18.75" x14ac:dyDescent="0.25">
      <c r="A554" s="140"/>
      <c r="B554" s="460"/>
      <c r="C554" s="460"/>
      <c r="D554" s="460"/>
      <c r="E554" s="460"/>
      <c r="F554" s="460"/>
      <c r="G554" s="460"/>
      <c r="H554" s="460"/>
    </row>
    <row r="555" spans="1:8" ht="18.75" x14ac:dyDescent="0.25">
      <c r="A555" s="140"/>
      <c r="B555" s="460"/>
      <c r="C555" s="460"/>
      <c r="D555" s="460"/>
      <c r="E555" s="460"/>
      <c r="F555" s="460"/>
      <c r="G555" s="460"/>
      <c r="H555" s="460"/>
    </row>
    <row r="556" spans="1:8" ht="18.75" x14ac:dyDescent="0.25">
      <c r="A556" s="140"/>
      <c r="B556" s="460"/>
      <c r="C556" s="460"/>
      <c r="D556" s="460"/>
      <c r="E556" s="460"/>
      <c r="F556" s="460"/>
      <c r="G556" s="460"/>
      <c r="H556" s="460"/>
    </row>
    <row r="557" spans="1:8" ht="18.75" x14ac:dyDescent="0.25">
      <c r="A557" s="140"/>
      <c r="B557" s="460"/>
      <c r="C557" s="460"/>
      <c r="D557" s="460"/>
      <c r="E557" s="460"/>
      <c r="F557" s="460"/>
      <c r="G557" s="460"/>
      <c r="H557" s="460"/>
    </row>
    <row r="558" spans="1:8" ht="18.75" x14ac:dyDescent="0.25">
      <c r="A558" s="140"/>
      <c r="B558" s="460"/>
      <c r="C558" s="460"/>
      <c r="D558" s="460"/>
      <c r="E558" s="460"/>
      <c r="F558" s="460"/>
      <c r="G558" s="460"/>
      <c r="H558" s="460"/>
    </row>
    <row r="559" spans="1:8" ht="18.75" x14ac:dyDescent="0.25">
      <c r="A559" s="140"/>
      <c r="B559" s="460"/>
      <c r="C559" s="460"/>
      <c r="D559" s="460"/>
      <c r="E559" s="460"/>
      <c r="F559" s="460"/>
      <c r="G559" s="460"/>
      <c r="H559" s="460"/>
    </row>
    <row r="560" spans="1:8" ht="18.75" x14ac:dyDescent="0.25">
      <c r="A560" s="140"/>
      <c r="B560" s="460"/>
      <c r="C560" s="460"/>
      <c r="D560" s="460"/>
      <c r="E560" s="460"/>
      <c r="F560" s="460"/>
      <c r="G560" s="460"/>
      <c r="H560" s="460"/>
    </row>
    <row r="561" spans="1:8" ht="18.75" x14ac:dyDescent="0.25">
      <c r="A561" s="140"/>
      <c r="B561" s="460"/>
      <c r="C561" s="460"/>
      <c r="D561" s="460"/>
      <c r="E561" s="460"/>
      <c r="F561" s="460"/>
      <c r="G561" s="460"/>
      <c r="H561" s="460"/>
    </row>
    <row r="562" spans="1:8" ht="18.75" x14ac:dyDescent="0.25">
      <c r="A562" s="140"/>
      <c r="B562" s="460"/>
      <c r="C562" s="460"/>
      <c r="D562" s="460"/>
      <c r="E562" s="460"/>
      <c r="F562" s="460"/>
      <c r="G562" s="460"/>
      <c r="H562" s="460"/>
    </row>
    <row r="563" spans="1:8" ht="18.75" x14ac:dyDescent="0.25">
      <c r="A563" s="140"/>
      <c r="B563" s="460"/>
      <c r="C563" s="460"/>
      <c r="D563" s="460"/>
      <c r="E563" s="460"/>
      <c r="F563" s="460"/>
      <c r="G563" s="460"/>
      <c r="H563" s="460"/>
    </row>
    <row r="564" spans="1:8" ht="18.75" x14ac:dyDescent="0.25">
      <c r="A564" s="140"/>
      <c r="B564" s="460"/>
      <c r="C564" s="460"/>
      <c r="D564" s="460"/>
      <c r="E564" s="460"/>
      <c r="F564" s="460"/>
      <c r="G564" s="460"/>
      <c r="H564" s="460"/>
    </row>
    <row r="565" spans="1:8" ht="18.75" x14ac:dyDescent="0.25">
      <c r="A565" s="140"/>
      <c r="B565" s="460"/>
      <c r="C565" s="460"/>
      <c r="D565" s="460"/>
      <c r="E565" s="460"/>
      <c r="F565" s="460"/>
      <c r="G565" s="460"/>
      <c r="H565" s="460"/>
    </row>
    <row r="566" spans="1:8" ht="18.75" x14ac:dyDescent="0.25">
      <c r="A566" s="140"/>
      <c r="B566" s="460"/>
      <c r="C566" s="460"/>
      <c r="D566" s="460"/>
      <c r="E566" s="460"/>
      <c r="F566" s="460"/>
      <c r="G566" s="460"/>
      <c r="H566" s="460"/>
    </row>
    <row r="567" spans="1:8" ht="18.75" x14ac:dyDescent="0.25">
      <c r="A567" s="140"/>
      <c r="B567" s="460"/>
      <c r="C567" s="460"/>
      <c r="D567" s="460"/>
      <c r="E567" s="460"/>
      <c r="F567" s="460"/>
      <c r="G567" s="460"/>
      <c r="H567" s="460"/>
    </row>
    <row r="568" spans="1:8" ht="18.75" x14ac:dyDescent="0.25">
      <c r="A568" s="140"/>
      <c r="B568" s="460"/>
      <c r="C568" s="460"/>
      <c r="D568" s="460"/>
      <c r="E568" s="460"/>
      <c r="F568" s="460"/>
      <c r="G568" s="460"/>
      <c r="H568" s="460"/>
    </row>
    <row r="569" spans="1:8" ht="18.75" x14ac:dyDescent="0.25">
      <c r="A569" s="140"/>
      <c r="B569" s="460"/>
      <c r="C569" s="460"/>
      <c r="D569" s="460"/>
      <c r="E569" s="460"/>
      <c r="F569" s="460"/>
      <c r="G569" s="460"/>
      <c r="H569" s="460"/>
    </row>
    <row r="570" spans="1:8" ht="18.75" x14ac:dyDescent="0.25">
      <c r="A570" s="140"/>
      <c r="B570" s="460"/>
      <c r="C570" s="460"/>
      <c r="D570" s="460"/>
      <c r="E570" s="460"/>
      <c r="F570" s="460"/>
      <c r="G570" s="460"/>
      <c r="H570" s="460"/>
    </row>
    <row r="571" spans="1:8" ht="18.75" x14ac:dyDescent="0.25">
      <c r="A571" s="140"/>
      <c r="B571" s="460"/>
      <c r="C571" s="460"/>
      <c r="D571" s="460"/>
      <c r="E571" s="460"/>
      <c r="F571" s="460"/>
      <c r="G571" s="460"/>
      <c r="H571" s="460"/>
    </row>
    <row r="572" spans="1:8" ht="18.75" x14ac:dyDescent="0.25">
      <c r="A572" s="140"/>
      <c r="B572" s="460"/>
      <c r="C572" s="460"/>
      <c r="D572" s="460"/>
      <c r="E572" s="460"/>
      <c r="F572" s="460"/>
      <c r="G572" s="460"/>
      <c r="H572" s="460"/>
    </row>
    <row r="573" spans="1:8" ht="18.75" x14ac:dyDescent="0.25">
      <c r="A573" s="140"/>
      <c r="B573" s="460"/>
      <c r="C573" s="460"/>
      <c r="D573" s="460"/>
      <c r="E573" s="460"/>
      <c r="F573" s="460"/>
      <c r="G573" s="460"/>
      <c r="H573" s="460"/>
    </row>
    <row r="574" spans="1:8" ht="18.75" x14ac:dyDescent="0.25">
      <c r="A574" s="140"/>
      <c r="B574" s="460"/>
      <c r="C574" s="460"/>
      <c r="D574" s="460"/>
      <c r="E574" s="460"/>
      <c r="F574" s="460"/>
      <c r="G574" s="460"/>
      <c r="H574" s="460"/>
    </row>
    <row r="575" spans="1:8" ht="18.75" x14ac:dyDescent="0.25">
      <c r="A575" s="140"/>
      <c r="B575" s="460"/>
      <c r="C575" s="460"/>
      <c r="D575" s="460"/>
      <c r="E575" s="460"/>
      <c r="F575" s="460"/>
      <c r="G575" s="460"/>
      <c r="H575" s="460"/>
    </row>
    <row r="576" spans="1:8" ht="18.75" x14ac:dyDescent="0.25">
      <c r="A576" s="140"/>
      <c r="B576" s="460"/>
      <c r="C576" s="460"/>
      <c r="D576" s="460"/>
      <c r="E576" s="460"/>
      <c r="F576" s="460"/>
      <c r="G576" s="460"/>
      <c r="H576" s="460"/>
    </row>
    <row r="577" spans="1:8" ht="18.75" x14ac:dyDescent="0.25">
      <c r="A577" s="140"/>
      <c r="B577" s="460"/>
      <c r="C577" s="460"/>
      <c r="D577" s="460"/>
      <c r="E577" s="460"/>
      <c r="F577" s="460"/>
      <c r="G577" s="460"/>
      <c r="H577" s="460"/>
    </row>
    <row r="578" spans="1:8" ht="18.75" x14ac:dyDescent="0.25">
      <c r="A578" s="140"/>
      <c r="B578" s="460"/>
      <c r="C578" s="460"/>
      <c r="D578" s="460"/>
      <c r="E578" s="460"/>
      <c r="F578" s="460"/>
      <c r="G578" s="460"/>
      <c r="H578" s="460"/>
    </row>
    <row r="579" spans="1:8" ht="18.75" x14ac:dyDescent="0.25">
      <c r="A579" s="140"/>
      <c r="B579" s="460"/>
      <c r="C579" s="460"/>
      <c r="D579" s="460"/>
      <c r="E579" s="460"/>
      <c r="F579" s="460"/>
      <c r="G579" s="460"/>
      <c r="H579" s="460"/>
    </row>
    <row r="580" spans="1:8" ht="18.75" x14ac:dyDescent="0.25">
      <c r="A580" s="140"/>
      <c r="B580" s="460"/>
      <c r="C580" s="460"/>
      <c r="D580" s="460"/>
      <c r="E580" s="460"/>
      <c r="F580" s="460"/>
      <c r="G580" s="460"/>
      <c r="H580" s="460"/>
    </row>
    <row r="581" spans="1:8" ht="18.75" x14ac:dyDescent="0.25">
      <c r="A581" s="140"/>
      <c r="B581" s="460"/>
      <c r="C581" s="460"/>
      <c r="D581" s="460"/>
      <c r="E581" s="460"/>
      <c r="F581" s="460"/>
      <c r="G581" s="460"/>
      <c r="H581" s="460"/>
    </row>
    <row r="582" spans="1:8" ht="18.75" x14ac:dyDescent="0.25">
      <c r="A582" s="140"/>
      <c r="B582" s="460"/>
      <c r="C582" s="460"/>
      <c r="D582" s="460"/>
      <c r="E582" s="460"/>
      <c r="F582" s="460"/>
      <c r="G582" s="460"/>
      <c r="H582" s="460"/>
    </row>
    <row r="583" spans="1:8" ht="18.75" x14ac:dyDescent="0.25">
      <c r="A583" s="140"/>
      <c r="B583" s="460"/>
      <c r="C583" s="460"/>
      <c r="D583" s="460"/>
      <c r="E583" s="460"/>
      <c r="F583" s="460"/>
      <c r="G583" s="460"/>
      <c r="H583" s="460"/>
    </row>
    <row r="584" spans="1:8" ht="18.75" x14ac:dyDescent="0.25">
      <c r="A584" s="140"/>
      <c r="B584" s="460"/>
      <c r="C584" s="460"/>
      <c r="D584" s="460"/>
      <c r="E584" s="460"/>
      <c r="F584" s="460"/>
      <c r="G584" s="460"/>
      <c r="H584" s="460"/>
    </row>
    <row r="585" spans="1:8" ht="18.75" x14ac:dyDescent="0.25">
      <c r="A585" s="140"/>
      <c r="B585" s="460"/>
      <c r="C585" s="460"/>
      <c r="D585" s="460"/>
      <c r="E585" s="460"/>
      <c r="F585" s="460"/>
      <c r="G585" s="460"/>
      <c r="H585" s="460"/>
    </row>
    <row r="586" spans="1:8" ht="18.75" x14ac:dyDescent="0.25">
      <c r="A586" s="140"/>
      <c r="B586" s="460"/>
      <c r="C586" s="460"/>
      <c r="D586" s="460"/>
      <c r="E586" s="460"/>
      <c r="F586" s="460"/>
      <c r="G586" s="460"/>
      <c r="H586" s="460"/>
    </row>
    <row r="587" spans="1:8" ht="18.75" x14ac:dyDescent="0.25">
      <c r="A587" s="140"/>
      <c r="B587" s="460"/>
      <c r="C587" s="460"/>
      <c r="D587" s="460"/>
      <c r="E587" s="460"/>
      <c r="F587" s="460"/>
      <c r="G587" s="460"/>
      <c r="H587" s="460"/>
    </row>
    <row r="588" spans="1:8" ht="18.75" x14ac:dyDescent="0.25">
      <c r="A588" s="140"/>
      <c r="B588" s="460"/>
      <c r="C588" s="460"/>
      <c r="D588" s="460"/>
      <c r="E588" s="460"/>
      <c r="F588" s="460"/>
      <c r="G588" s="460"/>
      <c r="H588" s="460"/>
    </row>
    <row r="589" spans="1:8" ht="18.75" x14ac:dyDescent="0.25">
      <c r="A589" s="140"/>
      <c r="B589" s="460"/>
      <c r="C589" s="460"/>
      <c r="D589" s="460"/>
      <c r="E589" s="460"/>
      <c r="F589" s="460"/>
      <c r="G589" s="460"/>
      <c r="H589" s="460"/>
    </row>
    <row r="590" spans="1:8" ht="18.75" x14ac:dyDescent="0.25">
      <c r="A590" s="140"/>
      <c r="B590" s="460"/>
      <c r="C590" s="460"/>
      <c r="D590" s="460"/>
      <c r="E590" s="460"/>
      <c r="F590" s="460"/>
      <c r="G590" s="460"/>
      <c r="H590" s="460"/>
    </row>
    <row r="591" spans="1:8" ht="18.75" x14ac:dyDescent="0.25">
      <c r="A591" s="140"/>
      <c r="B591" s="460"/>
      <c r="C591" s="460"/>
      <c r="D591" s="460"/>
      <c r="E591" s="460"/>
      <c r="F591" s="460"/>
      <c r="G591" s="460"/>
      <c r="H591" s="460"/>
    </row>
    <row r="592" spans="1:8" ht="18.75" x14ac:dyDescent="0.25">
      <c r="A592" s="140"/>
      <c r="B592" s="460"/>
      <c r="C592" s="460"/>
      <c r="D592" s="460"/>
      <c r="E592" s="460"/>
      <c r="F592" s="460"/>
      <c r="G592" s="460"/>
      <c r="H592" s="460"/>
    </row>
    <row r="593" spans="1:8" ht="18.75" x14ac:dyDescent="0.25">
      <c r="A593" s="140"/>
      <c r="B593" s="460"/>
      <c r="C593" s="460"/>
      <c r="D593" s="460"/>
      <c r="E593" s="460"/>
      <c r="F593" s="460"/>
      <c r="G593" s="460"/>
      <c r="H593" s="460"/>
    </row>
    <row r="594" spans="1:8" ht="18.75" x14ac:dyDescent="0.25">
      <c r="A594" s="140"/>
      <c r="B594" s="460"/>
      <c r="C594" s="460"/>
      <c r="D594" s="460"/>
      <c r="E594" s="460"/>
      <c r="F594" s="460"/>
      <c r="G594" s="460"/>
      <c r="H594" s="460"/>
    </row>
    <row r="595" spans="1:8" ht="18.75" x14ac:dyDescent="0.25">
      <c r="A595" s="140"/>
      <c r="B595" s="460"/>
      <c r="C595" s="460"/>
      <c r="D595" s="460"/>
      <c r="E595" s="460"/>
      <c r="F595" s="460"/>
      <c r="G595" s="460"/>
      <c r="H595" s="460"/>
    </row>
    <row r="596" spans="1:8" ht="18.75" x14ac:dyDescent="0.25">
      <c r="A596" s="140"/>
      <c r="B596" s="460"/>
      <c r="C596" s="460"/>
      <c r="D596" s="460"/>
      <c r="E596" s="460"/>
      <c r="F596" s="460"/>
      <c r="G596" s="460"/>
      <c r="H596" s="460"/>
    </row>
    <row r="597" spans="1:8" ht="18.75" x14ac:dyDescent="0.25">
      <c r="A597" s="140"/>
      <c r="B597" s="460"/>
      <c r="C597" s="460"/>
      <c r="D597" s="460"/>
      <c r="E597" s="460"/>
      <c r="F597" s="460"/>
      <c r="G597" s="460"/>
      <c r="H597" s="460"/>
    </row>
    <row r="598" spans="1:8" ht="18.75" x14ac:dyDescent="0.25">
      <c r="A598" s="140"/>
      <c r="B598" s="460"/>
      <c r="C598" s="460"/>
      <c r="D598" s="460"/>
      <c r="E598" s="460"/>
      <c r="F598" s="460"/>
      <c r="G598" s="460"/>
      <c r="H598" s="460"/>
    </row>
    <row r="599" spans="1:8" ht="18.75" x14ac:dyDescent="0.25">
      <c r="A599" s="140"/>
      <c r="B599" s="460"/>
      <c r="C599" s="460"/>
      <c r="D599" s="460"/>
      <c r="E599" s="460"/>
      <c r="F599" s="460"/>
      <c r="G599" s="460"/>
      <c r="H599" s="460"/>
    </row>
    <row r="600" spans="1:8" ht="18.75" x14ac:dyDescent="0.25">
      <c r="A600" s="140"/>
      <c r="B600" s="460"/>
      <c r="C600" s="460"/>
      <c r="D600" s="460"/>
      <c r="E600" s="460"/>
      <c r="F600" s="460"/>
      <c r="G600" s="460"/>
      <c r="H600" s="460"/>
    </row>
    <row r="601" spans="1:8" ht="18.75" x14ac:dyDescent="0.25">
      <c r="A601" s="140"/>
      <c r="B601" s="460"/>
      <c r="C601" s="460"/>
      <c r="D601" s="460"/>
      <c r="E601" s="460"/>
      <c r="F601" s="460"/>
      <c r="G601" s="460"/>
      <c r="H601" s="460"/>
    </row>
    <row r="602" spans="1:8" ht="18.75" x14ac:dyDescent="0.25">
      <c r="A602" s="140"/>
      <c r="B602" s="460"/>
      <c r="C602" s="460"/>
      <c r="D602" s="460"/>
      <c r="E602" s="460"/>
      <c r="F602" s="460"/>
      <c r="G602" s="460"/>
      <c r="H602" s="460"/>
    </row>
    <row r="603" spans="1:8" ht="18.75" x14ac:dyDescent="0.25">
      <c r="A603" s="140"/>
      <c r="B603" s="460"/>
      <c r="C603" s="460"/>
      <c r="D603" s="460"/>
      <c r="E603" s="460"/>
      <c r="F603" s="460"/>
      <c r="G603" s="460"/>
      <c r="H603" s="460"/>
    </row>
    <row r="604" spans="1:8" ht="18.75" x14ac:dyDescent="0.25">
      <c r="A604" s="140"/>
      <c r="B604" s="460"/>
      <c r="C604" s="460"/>
      <c r="D604" s="460"/>
      <c r="E604" s="460"/>
      <c r="F604" s="460"/>
      <c r="G604" s="460"/>
      <c r="H604" s="460"/>
    </row>
    <row r="605" spans="1:8" ht="18.75" x14ac:dyDescent="0.25">
      <c r="A605" s="140"/>
      <c r="B605" s="460"/>
      <c r="C605" s="460"/>
      <c r="D605" s="460"/>
      <c r="E605" s="460"/>
      <c r="F605" s="460"/>
      <c r="G605" s="460"/>
      <c r="H605" s="460"/>
    </row>
    <row r="606" spans="1:8" ht="18.75" x14ac:dyDescent="0.25">
      <c r="A606" s="140"/>
      <c r="B606" s="460"/>
      <c r="C606" s="460"/>
      <c r="D606" s="460"/>
      <c r="E606" s="460"/>
      <c r="F606" s="460"/>
      <c r="G606" s="460"/>
      <c r="H606" s="460"/>
    </row>
    <row r="607" spans="1:8" ht="18.75" x14ac:dyDescent="0.25">
      <c r="A607" s="140"/>
      <c r="B607" s="460"/>
      <c r="C607" s="460"/>
      <c r="D607" s="460"/>
      <c r="E607" s="460"/>
      <c r="F607" s="460"/>
      <c r="G607" s="460"/>
      <c r="H607" s="460"/>
    </row>
    <row r="608" spans="1:8" ht="18.75" x14ac:dyDescent="0.25">
      <c r="A608" s="140"/>
      <c r="B608" s="460"/>
      <c r="C608" s="460"/>
      <c r="D608" s="460"/>
      <c r="E608" s="460"/>
      <c r="F608" s="460"/>
      <c r="G608" s="460"/>
      <c r="H608" s="460"/>
    </row>
    <row r="609" spans="1:8" ht="18.75" x14ac:dyDescent="0.25">
      <c r="A609" s="140"/>
      <c r="B609" s="460"/>
      <c r="C609" s="460"/>
      <c r="D609" s="460"/>
      <c r="E609" s="460"/>
      <c r="F609" s="460"/>
      <c r="G609" s="460"/>
      <c r="H609" s="460"/>
    </row>
    <row r="610" spans="1:8" ht="18.75" x14ac:dyDescent="0.25">
      <c r="A610" s="140"/>
      <c r="B610" s="460"/>
      <c r="C610" s="460"/>
      <c r="D610" s="460"/>
      <c r="E610" s="460"/>
      <c r="F610" s="460"/>
      <c r="G610" s="460"/>
      <c r="H610" s="460"/>
    </row>
    <row r="611" spans="1:8" ht="18.75" x14ac:dyDescent="0.25">
      <c r="A611" s="140"/>
      <c r="B611" s="460"/>
      <c r="C611" s="460"/>
      <c r="D611" s="460"/>
      <c r="E611" s="460"/>
      <c r="F611" s="460"/>
      <c r="G611" s="460"/>
      <c r="H611" s="460"/>
    </row>
    <row r="612" spans="1:8" ht="18.75" x14ac:dyDescent="0.25">
      <c r="A612" s="140"/>
      <c r="B612" s="460"/>
      <c r="C612" s="460"/>
      <c r="D612" s="460"/>
      <c r="E612" s="460"/>
      <c r="F612" s="460"/>
      <c r="G612" s="460"/>
      <c r="H612" s="460"/>
    </row>
    <row r="613" spans="1:8" ht="18.75" x14ac:dyDescent="0.25">
      <c r="A613" s="140"/>
      <c r="B613" s="460"/>
      <c r="C613" s="460"/>
      <c r="D613" s="460"/>
      <c r="E613" s="460"/>
      <c r="F613" s="460"/>
      <c r="G613" s="460"/>
      <c r="H613" s="460"/>
    </row>
    <row r="614" spans="1:8" ht="18.75" x14ac:dyDescent="0.25">
      <c r="A614" s="140"/>
      <c r="B614" s="460"/>
      <c r="C614" s="460"/>
      <c r="D614" s="460"/>
      <c r="E614" s="460"/>
      <c r="F614" s="460"/>
      <c r="G614" s="460"/>
      <c r="H614" s="460"/>
    </row>
    <row r="615" spans="1:8" ht="18.75" x14ac:dyDescent="0.25">
      <c r="A615" s="140"/>
      <c r="B615" s="460"/>
      <c r="C615" s="460"/>
      <c r="D615" s="460"/>
      <c r="E615" s="460"/>
      <c r="F615" s="460"/>
      <c r="G615" s="460"/>
      <c r="H615" s="460"/>
    </row>
    <row r="616" spans="1:8" ht="18.75" x14ac:dyDescent="0.25">
      <c r="A616" s="140"/>
      <c r="B616" s="460"/>
      <c r="C616" s="460"/>
      <c r="D616" s="460"/>
      <c r="E616" s="460"/>
      <c r="F616" s="460"/>
      <c r="G616" s="460"/>
      <c r="H616" s="460"/>
    </row>
    <row r="617" spans="1:8" ht="18.75" x14ac:dyDescent="0.25">
      <c r="A617" s="140"/>
      <c r="B617" s="460"/>
      <c r="C617" s="460"/>
      <c r="D617" s="460"/>
      <c r="E617" s="460"/>
      <c r="F617" s="460"/>
      <c r="G617" s="460"/>
      <c r="H617" s="460"/>
    </row>
    <row r="618" spans="1:8" ht="18.75" x14ac:dyDescent="0.25">
      <c r="A618" s="140"/>
      <c r="B618" s="460"/>
      <c r="C618" s="460"/>
      <c r="D618" s="460"/>
      <c r="E618" s="460"/>
      <c r="F618" s="460"/>
      <c r="G618" s="460"/>
      <c r="H618" s="460"/>
    </row>
    <row r="619" spans="1:8" ht="18.75" x14ac:dyDescent="0.25">
      <c r="A619" s="140"/>
      <c r="B619" s="460"/>
      <c r="C619" s="460"/>
      <c r="D619" s="460"/>
      <c r="E619" s="460"/>
      <c r="F619" s="460"/>
      <c r="G619" s="460"/>
      <c r="H619" s="460"/>
    </row>
    <row r="620" spans="1:8" ht="18.75" x14ac:dyDescent="0.25">
      <c r="A620" s="140"/>
      <c r="B620" s="460"/>
      <c r="C620" s="460"/>
      <c r="D620" s="460"/>
      <c r="E620" s="460"/>
      <c r="F620" s="460"/>
      <c r="G620" s="460"/>
      <c r="H620" s="460"/>
    </row>
    <row r="621" spans="1:8" ht="18.75" x14ac:dyDescent="0.25">
      <c r="A621" s="140"/>
      <c r="B621" s="460"/>
      <c r="C621" s="460"/>
      <c r="D621" s="460"/>
      <c r="E621" s="460"/>
      <c r="F621" s="460"/>
      <c r="G621" s="460"/>
      <c r="H621" s="460"/>
    </row>
    <row r="622" spans="1:8" ht="18.75" x14ac:dyDescent="0.25">
      <c r="A622" s="140"/>
      <c r="B622" s="460"/>
      <c r="C622" s="460"/>
      <c r="D622" s="460"/>
      <c r="E622" s="460"/>
      <c r="F622" s="460"/>
      <c r="G622" s="460"/>
      <c r="H622" s="460"/>
    </row>
    <row r="623" spans="1:8" ht="18.75" x14ac:dyDescent="0.25">
      <c r="A623" s="140"/>
      <c r="B623" s="460"/>
      <c r="C623" s="460"/>
      <c r="D623" s="460"/>
      <c r="E623" s="460"/>
      <c r="F623" s="460"/>
      <c r="G623" s="460"/>
      <c r="H623" s="460"/>
    </row>
    <row r="624" spans="1:8" ht="18.75" x14ac:dyDescent="0.25">
      <c r="A624" s="140"/>
      <c r="B624" s="460"/>
      <c r="C624" s="460"/>
      <c r="D624" s="460"/>
      <c r="E624" s="460"/>
      <c r="F624" s="460"/>
      <c r="G624" s="460"/>
      <c r="H624" s="460"/>
    </row>
    <row r="625" spans="1:8" ht="18.75" x14ac:dyDescent="0.25">
      <c r="A625" s="140"/>
      <c r="B625" s="460"/>
      <c r="C625" s="460"/>
      <c r="D625" s="460"/>
      <c r="E625" s="460"/>
      <c r="F625" s="460"/>
      <c r="G625" s="460"/>
      <c r="H625" s="460"/>
    </row>
    <row r="626" spans="1:8" ht="18.75" x14ac:dyDescent="0.25">
      <c r="A626" s="140"/>
      <c r="B626" s="460"/>
      <c r="C626" s="460"/>
      <c r="D626" s="460"/>
      <c r="E626" s="460"/>
      <c r="F626" s="460"/>
      <c r="G626" s="460"/>
      <c r="H626" s="460"/>
    </row>
    <row r="627" spans="1:8" ht="18.75" x14ac:dyDescent="0.25">
      <c r="A627" s="140"/>
      <c r="B627" s="460"/>
      <c r="C627" s="460"/>
      <c r="D627" s="460"/>
      <c r="E627" s="460"/>
      <c r="F627" s="460"/>
      <c r="G627" s="460"/>
      <c r="H627" s="460"/>
    </row>
    <row r="628" spans="1:8" ht="18.75" x14ac:dyDescent="0.25">
      <c r="A628" s="140"/>
      <c r="B628" s="460"/>
      <c r="C628" s="460"/>
      <c r="D628" s="460"/>
      <c r="E628" s="460"/>
      <c r="F628" s="460"/>
      <c r="G628" s="460"/>
      <c r="H628" s="460"/>
    </row>
    <row r="629" spans="1:8" ht="18.75" x14ac:dyDescent="0.25">
      <c r="A629" s="140"/>
      <c r="B629" s="460"/>
      <c r="C629" s="460"/>
      <c r="D629" s="460"/>
      <c r="E629" s="460"/>
      <c r="F629" s="460"/>
      <c r="G629" s="460"/>
      <c r="H629" s="460"/>
    </row>
    <row r="630" spans="1:8" ht="18.75" x14ac:dyDescent="0.25">
      <c r="A630" s="140"/>
      <c r="B630" s="460"/>
      <c r="C630" s="460"/>
      <c r="D630" s="460"/>
      <c r="E630" s="460"/>
      <c r="F630" s="460"/>
      <c r="G630" s="460"/>
      <c r="H630" s="460"/>
    </row>
    <row r="631" spans="1:8" ht="18.75" x14ac:dyDescent="0.25">
      <c r="A631" s="140"/>
      <c r="B631" s="460"/>
      <c r="C631" s="460"/>
      <c r="D631" s="460"/>
      <c r="E631" s="460"/>
      <c r="F631" s="460"/>
      <c r="G631" s="460"/>
      <c r="H631" s="460"/>
    </row>
    <row r="632" spans="1:8" ht="18.75" x14ac:dyDescent="0.25">
      <c r="A632" s="140"/>
      <c r="B632" s="460"/>
      <c r="C632" s="460"/>
      <c r="D632" s="460"/>
      <c r="E632" s="460"/>
      <c r="F632" s="460"/>
      <c r="G632" s="460"/>
      <c r="H632" s="460"/>
    </row>
    <row r="633" spans="1:8" ht="18.75" x14ac:dyDescent="0.25">
      <c r="A633" s="140"/>
      <c r="B633" s="460"/>
      <c r="C633" s="460"/>
      <c r="D633" s="460"/>
      <c r="E633" s="460"/>
      <c r="F633" s="460"/>
      <c r="G633" s="460"/>
      <c r="H633" s="460"/>
    </row>
    <row r="634" spans="1:8" ht="18.75" x14ac:dyDescent="0.25">
      <c r="A634" s="140"/>
      <c r="B634" s="460"/>
      <c r="C634" s="460"/>
      <c r="D634" s="460"/>
      <c r="E634" s="460"/>
      <c r="F634" s="460"/>
      <c r="G634" s="460"/>
      <c r="H634" s="460"/>
    </row>
    <row r="635" spans="1:8" ht="18.75" x14ac:dyDescent="0.25">
      <c r="A635" s="140"/>
      <c r="B635" s="460"/>
      <c r="C635" s="460"/>
      <c r="D635" s="460"/>
      <c r="E635" s="460"/>
      <c r="F635" s="460"/>
      <c r="G635" s="460"/>
      <c r="H635" s="460"/>
    </row>
    <row r="636" spans="1:8" ht="18.75" x14ac:dyDescent="0.25">
      <c r="A636" s="140"/>
      <c r="B636" s="460"/>
      <c r="C636" s="460"/>
      <c r="D636" s="460"/>
      <c r="E636" s="460"/>
      <c r="F636" s="460"/>
      <c r="G636" s="460"/>
      <c r="H636" s="460"/>
    </row>
    <row r="637" spans="1:8" ht="18.75" x14ac:dyDescent="0.25">
      <c r="A637" s="140"/>
      <c r="B637" s="460"/>
      <c r="C637" s="460"/>
      <c r="D637" s="460"/>
      <c r="E637" s="460"/>
      <c r="F637" s="460"/>
      <c r="G637" s="460"/>
      <c r="H637" s="460"/>
    </row>
    <row r="638" spans="1:8" ht="18.75" x14ac:dyDescent="0.25">
      <c r="A638" s="140"/>
      <c r="B638" s="460"/>
      <c r="C638" s="460"/>
      <c r="D638" s="460"/>
      <c r="E638" s="460"/>
      <c r="F638" s="460"/>
      <c r="G638" s="460"/>
      <c r="H638" s="460"/>
    </row>
    <row r="639" spans="1:8" ht="18.75" x14ac:dyDescent="0.25">
      <c r="A639" s="140"/>
      <c r="B639" s="460"/>
      <c r="C639" s="460"/>
      <c r="D639" s="460"/>
      <c r="E639" s="460"/>
      <c r="F639" s="460"/>
      <c r="G639" s="460"/>
      <c r="H639" s="460"/>
    </row>
    <row r="640" spans="1:8" ht="18.75" x14ac:dyDescent="0.25">
      <c r="A640" s="140"/>
      <c r="B640" s="460"/>
      <c r="C640" s="460"/>
      <c r="D640" s="460"/>
      <c r="E640" s="460"/>
      <c r="F640" s="460"/>
      <c r="G640" s="460"/>
      <c r="H640" s="460"/>
    </row>
    <row r="641" spans="1:8" ht="18.75" x14ac:dyDescent="0.25">
      <c r="A641" s="140"/>
      <c r="B641" s="460"/>
      <c r="C641" s="460"/>
      <c r="D641" s="460"/>
      <c r="E641" s="460"/>
      <c r="F641" s="460"/>
      <c r="G641" s="460"/>
      <c r="H641" s="460"/>
    </row>
    <row r="642" spans="1:8" ht="18.75" x14ac:dyDescent="0.25">
      <c r="A642" s="140"/>
      <c r="B642" s="460"/>
      <c r="C642" s="460"/>
      <c r="D642" s="460"/>
      <c r="E642" s="460"/>
      <c r="F642" s="460"/>
      <c r="G642" s="460"/>
      <c r="H642" s="460"/>
    </row>
    <row r="643" spans="1:8" ht="18.75" x14ac:dyDescent="0.25">
      <c r="A643" s="140"/>
      <c r="B643" s="460"/>
      <c r="C643" s="460"/>
      <c r="D643" s="460"/>
      <c r="E643" s="460"/>
      <c r="F643" s="460"/>
      <c r="G643" s="460"/>
      <c r="H643" s="460"/>
    </row>
    <row r="644" spans="1:8" ht="18.75" x14ac:dyDescent="0.25">
      <c r="A644" s="140"/>
      <c r="B644" s="460"/>
      <c r="C644" s="460"/>
      <c r="D644" s="460"/>
      <c r="E644" s="460"/>
      <c r="F644" s="460"/>
      <c r="G644" s="460"/>
      <c r="H644" s="460"/>
    </row>
    <row r="645" spans="1:8" ht="18.75" x14ac:dyDescent="0.25">
      <c r="A645" s="140"/>
      <c r="B645" s="460"/>
      <c r="C645" s="460"/>
      <c r="D645" s="460"/>
      <c r="E645" s="460"/>
      <c r="F645" s="460"/>
      <c r="G645" s="460"/>
      <c r="H645" s="460"/>
    </row>
    <row r="646" spans="1:8" ht="18.75" x14ac:dyDescent="0.25">
      <c r="A646" s="140"/>
      <c r="B646" s="460"/>
      <c r="C646" s="460"/>
      <c r="D646" s="460"/>
      <c r="E646" s="460"/>
      <c r="F646" s="460"/>
      <c r="G646" s="460"/>
      <c r="H646" s="460"/>
    </row>
    <row r="647" spans="1:8" ht="18.75" x14ac:dyDescent="0.25">
      <c r="A647" s="140"/>
      <c r="B647" s="460"/>
      <c r="C647" s="460"/>
      <c r="D647" s="460"/>
      <c r="E647" s="460"/>
      <c r="F647" s="460"/>
      <c r="G647" s="460"/>
      <c r="H647" s="460"/>
    </row>
    <row r="648" spans="1:8" ht="18.75" x14ac:dyDescent="0.25">
      <c r="A648" s="140"/>
      <c r="B648" s="460"/>
      <c r="C648" s="460"/>
      <c r="D648" s="460"/>
      <c r="E648" s="460"/>
      <c r="F648" s="460"/>
      <c r="G648" s="460"/>
      <c r="H648" s="460"/>
    </row>
    <row r="649" spans="1:8" ht="18.75" x14ac:dyDescent="0.25">
      <c r="A649" s="140"/>
      <c r="B649" s="460"/>
      <c r="C649" s="460"/>
      <c r="D649" s="460"/>
      <c r="E649" s="460"/>
      <c r="F649" s="460"/>
      <c r="G649" s="460"/>
      <c r="H649" s="460"/>
    </row>
    <row r="650" spans="1:8" ht="18.75" x14ac:dyDescent="0.25">
      <c r="A650" s="140"/>
      <c r="B650" s="460"/>
      <c r="C650" s="460"/>
      <c r="D650" s="460"/>
      <c r="E650" s="460"/>
      <c r="F650" s="460"/>
      <c r="G650" s="460"/>
      <c r="H650" s="460"/>
    </row>
    <row r="651" spans="1:8" ht="18.75" x14ac:dyDescent="0.25">
      <c r="A651" s="140"/>
      <c r="B651" s="460"/>
      <c r="C651" s="460"/>
      <c r="D651" s="460"/>
      <c r="E651" s="460"/>
      <c r="F651" s="460"/>
      <c r="G651" s="460"/>
      <c r="H651" s="460"/>
    </row>
    <row r="652" spans="1:8" ht="18.75" x14ac:dyDescent="0.25">
      <c r="A652" s="140"/>
      <c r="B652" s="460"/>
      <c r="C652" s="460"/>
      <c r="D652" s="460"/>
      <c r="E652" s="460"/>
      <c r="F652" s="460"/>
      <c r="G652" s="460"/>
      <c r="H652" s="460"/>
    </row>
    <row r="653" spans="1:8" ht="18.75" x14ac:dyDescent="0.25">
      <c r="A653" s="140"/>
      <c r="B653" s="460"/>
      <c r="C653" s="460"/>
      <c r="D653" s="460"/>
      <c r="E653" s="460"/>
      <c r="F653" s="460"/>
      <c r="G653" s="460"/>
      <c r="H653" s="460"/>
    </row>
    <row r="654" spans="1:8" ht="18.75" x14ac:dyDescent="0.25">
      <c r="A654" s="140"/>
      <c r="B654" s="460"/>
      <c r="C654" s="460"/>
      <c r="D654" s="460"/>
      <c r="E654" s="460"/>
      <c r="F654" s="460"/>
      <c r="G654" s="460"/>
      <c r="H654" s="460"/>
    </row>
    <row r="655" spans="1:8" ht="18.75" x14ac:dyDescent="0.25">
      <c r="A655" s="140"/>
      <c r="B655" s="460"/>
      <c r="C655" s="460"/>
      <c r="D655" s="460"/>
      <c r="E655" s="460"/>
      <c r="F655" s="460"/>
      <c r="G655" s="460"/>
      <c r="H655" s="460"/>
    </row>
    <row r="656" spans="1:8" ht="18.75" x14ac:dyDescent="0.25">
      <c r="A656" s="140"/>
      <c r="B656" s="460"/>
      <c r="C656" s="460"/>
      <c r="D656" s="460"/>
      <c r="E656" s="460"/>
      <c r="F656" s="460"/>
      <c r="G656" s="460"/>
      <c r="H656" s="460"/>
    </row>
    <row r="657" spans="1:8" ht="18.75" x14ac:dyDescent="0.25">
      <c r="A657" s="140"/>
      <c r="B657" s="460"/>
      <c r="C657" s="460"/>
      <c r="D657" s="460"/>
      <c r="E657" s="460"/>
      <c r="F657" s="460"/>
      <c r="G657" s="460"/>
      <c r="H657" s="460"/>
    </row>
    <row r="658" spans="1:8" ht="18.75" x14ac:dyDescent="0.25">
      <c r="A658" s="140"/>
      <c r="B658" s="460"/>
      <c r="C658" s="460"/>
      <c r="D658" s="460"/>
      <c r="E658" s="460"/>
      <c r="F658" s="460"/>
      <c r="G658" s="460"/>
      <c r="H658" s="460"/>
    </row>
    <row r="659" spans="1:8" ht="18.75" x14ac:dyDescent="0.25">
      <c r="A659" s="140"/>
      <c r="B659" s="460"/>
      <c r="C659" s="460"/>
      <c r="D659" s="460"/>
      <c r="E659" s="460"/>
      <c r="F659" s="460"/>
      <c r="G659" s="460"/>
      <c r="H659" s="460"/>
    </row>
    <row r="660" spans="1:8" ht="18.75" x14ac:dyDescent="0.25">
      <c r="A660" s="140"/>
      <c r="B660" s="460"/>
      <c r="C660" s="460"/>
      <c r="D660" s="460"/>
      <c r="E660" s="460"/>
      <c r="F660" s="460"/>
      <c r="G660" s="460"/>
      <c r="H660" s="460"/>
    </row>
    <row r="661" spans="1:8" ht="18.75" x14ac:dyDescent="0.25">
      <c r="A661" s="140"/>
      <c r="B661" s="460"/>
      <c r="C661" s="460"/>
      <c r="D661" s="460"/>
      <c r="E661" s="460"/>
      <c r="F661" s="460"/>
      <c r="G661" s="460"/>
      <c r="H661" s="460"/>
    </row>
    <row r="662" spans="1:8" ht="18.75" x14ac:dyDescent="0.25">
      <c r="A662" s="140"/>
      <c r="B662" s="460"/>
      <c r="C662" s="460"/>
      <c r="D662" s="460"/>
      <c r="E662" s="460"/>
      <c r="F662" s="460"/>
      <c r="G662" s="460"/>
      <c r="H662" s="460"/>
    </row>
    <row r="663" spans="1:8" ht="18.75" x14ac:dyDescent="0.25">
      <c r="A663" s="140"/>
      <c r="B663" s="460"/>
      <c r="C663" s="460"/>
      <c r="D663" s="460"/>
      <c r="E663" s="460"/>
      <c r="F663" s="460"/>
      <c r="G663" s="460"/>
      <c r="H663" s="460"/>
    </row>
    <row r="664" spans="1:8" ht="18.75" x14ac:dyDescent="0.25">
      <c r="A664" s="140"/>
      <c r="B664" s="460"/>
      <c r="C664" s="460"/>
      <c r="D664" s="460"/>
      <c r="E664" s="460"/>
      <c r="F664" s="460"/>
      <c r="G664" s="460"/>
      <c r="H664" s="460"/>
    </row>
    <row r="665" spans="1:8" ht="18.75" x14ac:dyDescent="0.25">
      <c r="A665" s="140"/>
      <c r="B665" s="460"/>
      <c r="C665" s="460"/>
      <c r="D665" s="460"/>
      <c r="E665" s="460"/>
      <c r="F665" s="460"/>
      <c r="G665" s="460"/>
      <c r="H665" s="460"/>
    </row>
    <row r="666" spans="1:8" ht="18.75" x14ac:dyDescent="0.25">
      <c r="A666" s="140"/>
      <c r="B666" s="460"/>
      <c r="C666" s="460"/>
      <c r="D666" s="460"/>
      <c r="E666" s="460"/>
      <c r="F666" s="460"/>
      <c r="G666" s="460"/>
      <c r="H666" s="460"/>
    </row>
    <row r="667" spans="1:8" ht="18.75" x14ac:dyDescent="0.25">
      <c r="A667" s="140"/>
      <c r="B667" s="460"/>
      <c r="C667" s="460"/>
      <c r="D667" s="460"/>
      <c r="E667" s="460"/>
      <c r="F667" s="460"/>
      <c r="G667" s="460"/>
      <c r="H667" s="460"/>
    </row>
    <row r="668" spans="1:8" ht="18.75" x14ac:dyDescent="0.25">
      <c r="A668" s="140"/>
      <c r="B668" s="460"/>
      <c r="C668" s="460"/>
      <c r="D668" s="460"/>
      <c r="E668" s="460"/>
      <c r="F668" s="460"/>
      <c r="G668" s="460"/>
      <c r="H668" s="460"/>
    </row>
    <row r="669" spans="1:8" ht="18.75" x14ac:dyDescent="0.25">
      <c r="A669" s="140"/>
      <c r="B669" s="460"/>
      <c r="C669" s="460"/>
      <c r="D669" s="460"/>
      <c r="E669" s="460"/>
      <c r="F669" s="460"/>
      <c r="G669" s="460"/>
      <c r="H669" s="460"/>
    </row>
    <row r="670" spans="1:8" ht="18.75" x14ac:dyDescent="0.25">
      <c r="A670" s="140"/>
      <c r="B670" s="460"/>
      <c r="C670" s="460"/>
      <c r="D670" s="460"/>
      <c r="E670" s="460"/>
      <c r="F670" s="460"/>
      <c r="G670" s="460"/>
      <c r="H670" s="460"/>
    </row>
    <row r="671" spans="1:8" ht="18.75" x14ac:dyDescent="0.25">
      <c r="A671" s="140"/>
      <c r="B671" s="460"/>
      <c r="C671" s="460"/>
      <c r="D671" s="460"/>
      <c r="E671" s="460"/>
      <c r="F671" s="460"/>
      <c r="G671" s="460"/>
      <c r="H671" s="460"/>
    </row>
    <row r="672" spans="1:8" ht="18.75" x14ac:dyDescent="0.25">
      <c r="A672" s="140"/>
      <c r="B672" s="460"/>
      <c r="C672" s="460"/>
      <c r="D672" s="460"/>
      <c r="E672" s="460"/>
      <c r="F672" s="460"/>
      <c r="G672" s="460"/>
      <c r="H672" s="460"/>
    </row>
    <row r="673" spans="1:8" ht="18.75" x14ac:dyDescent="0.25">
      <c r="A673" s="140"/>
      <c r="B673" s="460"/>
      <c r="C673" s="460"/>
      <c r="D673" s="460"/>
      <c r="E673" s="460"/>
      <c r="F673" s="460"/>
      <c r="G673" s="460"/>
      <c r="H673" s="460"/>
    </row>
    <row r="674" spans="1:8" ht="18.75" x14ac:dyDescent="0.25">
      <c r="A674" s="140"/>
      <c r="B674" s="460"/>
      <c r="C674" s="460"/>
      <c r="D674" s="460"/>
      <c r="E674" s="460"/>
      <c r="F674" s="460"/>
      <c r="G674" s="460"/>
      <c r="H674" s="460"/>
    </row>
    <row r="675" spans="1:8" ht="18.75" x14ac:dyDescent="0.25">
      <c r="A675" s="140"/>
      <c r="B675" s="460"/>
      <c r="C675" s="460"/>
      <c r="D675" s="460"/>
      <c r="E675" s="460"/>
      <c r="F675" s="460"/>
      <c r="G675" s="460"/>
      <c r="H675" s="460"/>
    </row>
    <row r="676" spans="1:8" ht="18.75" x14ac:dyDescent="0.25">
      <c r="A676" s="140"/>
      <c r="B676" s="460"/>
      <c r="C676" s="460"/>
      <c r="D676" s="460"/>
      <c r="E676" s="460"/>
      <c r="F676" s="460"/>
      <c r="G676" s="460"/>
      <c r="H676" s="460"/>
    </row>
    <row r="677" spans="1:8" ht="18.75" x14ac:dyDescent="0.25">
      <c r="A677" s="140"/>
      <c r="B677" s="460"/>
      <c r="C677" s="460"/>
      <c r="D677" s="460"/>
      <c r="E677" s="460"/>
      <c r="F677" s="460"/>
      <c r="G677" s="460"/>
      <c r="H677" s="460"/>
    </row>
    <row r="678" spans="1:8" ht="18.75" x14ac:dyDescent="0.25">
      <c r="A678" s="140"/>
      <c r="B678" s="460"/>
      <c r="C678" s="460"/>
      <c r="D678" s="460"/>
      <c r="E678" s="460"/>
      <c r="F678" s="460"/>
      <c r="G678" s="460"/>
      <c r="H678" s="460"/>
    </row>
    <row r="679" spans="1:8" ht="18.75" x14ac:dyDescent="0.25">
      <c r="A679" s="140"/>
      <c r="B679" s="460"/>
      <c r="C679" s="460"/>
      <c r="D679" s="460"/>
      <c r="E679" s="460"/>
      <c r="F679" s="460"/>
      <c r="G679" s="460"/>
      <c r="H679" s="460"/>
    </row>
    <row r="680" spans="1:8" ht="18.75" x14ac:dyDescent="0.25">
      <c r="A680" s="140"/>
      <c r="B680" s="460"/>
      <c r="C680" s="460"/>
      <c r="D680" s="460"/>
      <c r="E680" s="460"/>
      <c r="F680" s="460"/>
      <c r="G680" s="460"/>
      <c r="H680" s="460"/>
    </row>
    <row r="681" spans="1:8" ht="18.75" x14ac:dyDescent="0.25">
      <c r="A681" s="140"/>
      <c r="B681" s="460"/>
      <c r="C681" s="460"/>
      <c r="D681" s="460"/>
      <c r="E681" s="460"/>
      <c r="F681" s="460"/>
      <c r="G681" s="460"/>
      <c r="H681" s="460"/>
    </row>
    <row r="682" spans="1:8" ht="18.75" x14ac:dyDescent="0.25">
      <c r="A682" s="140"/>
      <c r="B682" s="460"/>
      <c r="C682" s="460"/>
      <c r="D682" s="460"/>
      <c r="E682" s="460"/>
      <c r="F682" s="460"/>
      <c r="G682" s="460"/>
      <c r="H682" s="460"/>
    </row>
    <row r="683" spans="1:8" ht="18.75" x14ac:dyDescent="0.25">
      <c r="A683" s="140"/>
      <c r="B683" s="460"/>
      <c r="C683" s="460"/>
      <c r="D683" s="460"/>
      <c r="E683" s="460"/>
      <c r="F683" s="460"/>
      <c r="G683" s="460"/>
      <c r="H683" s="460"/>
    </row>
    <row r="684" spans="1:8" ht="18.75" x14ac:dyDescent="0.25">
      <c r="A684" s="140"/>
      <c r="B684" s="460"/>
      <c r="C684" s="460"/>
      <c r="D684" s="460"/>
      <c r="E684" s="460"/>
      <c r="F684" s="460"/>
      <c r="G684" s="460"/>
      <c r="H684" s="460"/>
    </row>
    <row r="685" spans="1:8" ht="18.75" x14ac:dyDescent="0.25">
      <c r="A685" s="140"/>
      <c r="B685" s="460"/>
      <c r="C685" s="460"/>
      <c r="D685" s="460"/>
      <c r="E685" s="460"/>
      <c r="F685" s="460"/>
      <c r="G685" s="460"/>
      <c r="H685" s="460"/>
    </row>
    <row r="686" spans="1:8" ht="18.75" x14ac:dyDescent="0.25">
      <c r="A686" s="140"/>
      <c r="B686" s="460"/>
      <c r="C686" s="460"/>
      <c r="D686" s="460"/>
      <c r="E686" s="460"/>
      <c r="F686" s="460"/>
      <c r="G686" s="460"/>
      <c r="H686" s="460"/>
    </row>
    <row r="687" spans="1:8" ht="18.75" x14ac:dyDescent="0.25">
      <c r="A687" s="140"/>
      <c r="B687" s="460"/>
      <c r="C687" s="460"/>
      <c r="D687" s="460"/>
      <c r="E687" s="460"/>
      <c r="F687" s="460"/>
      <c r="G687" s="460"/>
      <c r="H687" s="460"/>
    </row>
    <row r="688" spans="1:8" ht="18.75" x14ac:dyDescent="0.25">
      <c r="A688" s="140"/>
      <c r="B688" s="460"/>
      <c r="C688" s="460"/>
      <c r="D688" s="460"/>
      <c r="E688" s="460"/>
      <c r="F688" s="460"/>
      <c r="G688" s="460"/>
      <c r="H688" s="460"/>
    </row>
    <row r="689" spans="1:8" ht="18.75" x14ac:dyDescent="0.25">
      <c r="A689" s="140"/>
      <c r="B689" s="460"/>
      <c r="C689" s="460"/>
      <c r="D689" s="460"/>
      <c r="E689" s="460"/>
      <c r="F689" s="460"/>
      <c r="G689" s="460"/>
      <c r="H689" s="460"/>
    </row>
    <row r="690" spans="1:8" ht="18.75" x14ac:dyDescent="0.25">
      <c r="A690" s="140"/>
      <c r="B690" s="460"/>
      <c r="C690" s="460"/>
      <c r="D690" s="460"/>
      <c r="E690" s="460"/>
      <c r="F690" s="460"/>
      <c r="G690" s="460"/>
      <c r="H690" s="460"/>
    </row>
    <row r="691" spans="1:8" ht="18.75" x14ac:dyDescent="0.25">
      <c r="A691" s="140"/>
      <c r="B691" s="460"/>
      <c r="C691" s="460"/>
      <c r="D691" s="460"/>
      <c r="E691" s="460"/>
      <c r="F691" s="460"/>
      <c r="G691" s="460"/>
      <c r="H691" s="460"/>
    </row>
    <row r="692" spans="1:8" ht="18.75" x14ac:dyDescent="0.25">
      <c r="A692" s="140"/>
      <c r="B692" s="460"/>
      <c r="C692" s="460"/>
      <c r="D692" s="460"/>
      <c r="E692" s="460"/>
      <c r="F692" s="460"/>
      <c r="G692" s="460"/>
      <c r="H692" s="460"/>
    </row>
    <row r="693" spans="1:8" ht="18.75" x14ac:dyDescent="0.25">
      <c r="A693" s="140"/>
      <c r="B693" s="460"/>
      <c r="C693" s="460"/>
      <c r="D693" s="460"/>
      <c r="E693" s="460"/>
      <c r="F693" s="460"/>
      <c r="G693" s="460"/>
      <c r="H693" s="460"/>
    </row>
    <row r="694" spans="1:8" ht="18.75" x14ac:dyDescent="0.25">
      <c r="A694" s="140"/>
      <c r="B694" s="460"/>
      <c r="C694" s="460"/>
      <c r="D694" s="460"/>
      <c r="E694" s="460"/>
      <c r="F694" s="460"/>
      <c r="G694" s="460"/>
      <c r="H694" s="460"/>
    </row>
    <row r="695" spans="1:8" ht="18.75" x14ac:dyDescent="0.25">
      <c r="A695" s="140"/>
      <c r="B695" s="460"/>
      <c r="C695" s="460"/>
      <c r="D695" s="460"/>
      <c r="E695" s="460"/>
      <c r="F695" s="460"/>
      <c r="G695" s="460"/>
      <c r="H695" s="460"/>
    </row>
    <row r="696" spans="1:8" ht="18.75" x14ac:dyDescent="0.25">
      <c r="A696" s="140"/>
      <c r="B696" s="460"/>
      <c r="C696" s="460"/>
      <c r="D696" s="460"/>
      <c r="E696" s="460"/>
      <c r="F696" s="460"/>
      <c r="G696" s="460"/>
      <c r="H696" s="460"/>
    </row>
    <row r="697" spans="1:8" ht="18.75" x14ac:dyDescent="0.25">
      <c r="A697" s="140"/>
      <c r="B697" s="460"/>
      <c r="C697" s="460"/>
      <c r="D697" s="460"/>
      <c r="E697" s="460"/>
      <c r="F697" s="460"/>
      <c r="G697" s="460"/>
      <c r="H697" s="460"/>
    </row>
    <row r="698" spans="1:8" ht="18.75" x14ac:dyDescent="0.25">
      <c r="A698" s="140"/>
      <c r="B698" s="460"/>
      <c r="C698" s="460"/>
      <c r="D698" s="460"/>
      <c r="E698" s="460"/>
      <c r="F698" s="460"/>
      <c r="G698" s="460"/>
      <c r="H698" s="460"/>
    </row>
    <row r="699" spans="1:8" ht="18.75" x14ac:dyDescent="0.25">
      <c r="A699" s="140"/>
      <c r="B699" s="460"/>
      <c r="C699" s="460"/>
      <c r="D699" s="460"/>
      <c r="E699" s="460"/>
      <c r="F699" s="460"/>
      <c r="G699" s="460"/>
      <c r="H699" s="460"/>
    </row>
    <row r="700" spans="1:8" ht="18.75" x14ac:dyDescent="0.25">
      <c r="A700" s="140"/>
      <c r="B700" s="460"/>
      <c r="C700" s="460"/>
      <c r="D700" s="460"/>
      <c r="E700" s="460"/>
      <c r="F700" s="460"/>
      <c r="G700" s="460"/>
      <c r="H700" s="460"/>
    </row>
    <row r="701" spans="1:8" ht="18.75" x14ac:dyDescent="0.25">
      <c r="A701" s="140"/>
      <c r="B701" s="460"/>
      <c r="C701" s="460"/>
      <c r="D701" s="460"/>
      <c r="E701" s="460"/>
      <c r="F701" s="460"/>
      <c r="G701" s="460"/>
      <c r="H701" s="460"/>
    </row>
    <row r="702" spans="1:8" ht="18.75" x14ac:dyDescent="0.25">
      <c r="A702" s="140"/>
      <c r="B702" s="460"/>
      <c r="C702" s="460"/>
      <c r="D702" s="460"/>
      <c r="E702" s="460"/>
      <c r="F702" s="460"/>
      <c r="G702" s="460"/>
      <c r="H702" s="460"/>
    </row>
    <row r="703" spans="1:8" ht="18.75" x14ac:dyDescent="0.25">
      <c r="A703" s="140"/>
      <c r="B703" s="460"/>
      <c r="C703" s="460"/>
      <c r="D703" s="460"/>
      <c r="E703" s="460"/>
      <c r="F703" s="460"/>
      <c r="G703" s="460"/>
      <c r="H703" s="460"/>
    </row>
    <row r="704" spans="1:8" ht="18.75" x14ac:dyDescent="0.25">
      <c r="A704" s="140"/>
      <c r="B704" s="460"/>
      <c r="C704" s="460"/>
      <c r="D704" s="460"/>
      <c r="E704" s="460"/>
      <c r="F704" s="460"/>
      <c r="G704" s="460"/>
      <c r="H704" s="460"/>
    </row>
    <row r="705" spans="1:8" ht="18.75" x14ac:dyDescent="0.25">
      <c r="A705" s="140"/>
      <c r="B705" s="460"/>
      <c r="C705" s="460"/>
      <c r="D705" s="460"/>
      <c r="E705" s="460"/>
      <c r="F705" s="460"/>
      <c r="G705" s="460"/>
      <c r="H705" s="460"/>
    </row>
    <row r="706" spans="1:8" ht="18.75" x14ac:dyDescent="0.25">
      <c r="A706" s="140"/>
      <c r="B706" s="460"/>
      <c r="C706" s="460"/>
      <c r="D706" s="460"/>
      <c r="E706" s="460"/>
      <c r="F706" s="460"/>
      <c r="G706" s="460"/>
      <c r="H706" s="460"/>
    </row>
    <row r="707" spans="1:8" ht="18.75" x14ac:dyDescent="0.25">
      <c r="A707" s="140"/>
      <c r="B707" s="460"/>
      <c r="C707" s="460"/>
      <c r="D707" s="460"/>
      <c r="E707" s="460"/>
      <c r="F707" s="460"/>
      <c r="G707" s="460"/>
      <c r="H707" s="460"/>
    </row>
    <row r="708" spans="1:8" ht="18.75" x14ac:dyDescent="0.25">
      <c r="A708" s="140"/>
      <c r="B708" s="460"/>
      <c r="C708" s="460"/>
      <c r="D708" s="460"/>
      <c r="E708" s="460"/>
      <c r="F708" s="460"/>
      <c r="G708" s="460"/>
      <c r="H708" s="460"/>
    </row>
    <row r="709" spans="1:8" ht="18.75" x14ac:dyDescent="0.25">
      <c r="A709" s="140"/>
      <c r="B709" s="460"/>
      <c r="C709" s="460"/>
      <c r="D709" s="460"/>
      <c r="E709" s="460"/>
      <c r="F709" s="460"/>
      <c r="G709" s="460"/>
      <c r="H709" s="460"/>
    </row>
    <row r="710" spans="1:8" ht="18.75" x14ac:dyDescent="0.25">
      <c r="A710" s="140"/>
      <c r="B710" s="460"/>
      <c r="C710" s="460"/>
      <c r="D710" s="460"/>
      <c r="E710" s="460"/>
      <c r="F710" s="460"/>
      <c r="G710" s="460"/>
      <c r="H710" s="460"/>
    </row>
    <row r="711" spans="1:8" ht="18.75" x14ac:dyDescent="0.25">
      <c r="A711" s="140"/>
      <c r="B711" s="460"/>
      <c r="C711" s="460"/>
      <c r="D711" s="460"/>
      <c r="E711" s="460"/>
      <c r="F711" s="460"/>
      <c r="G711" s="460"/>
      <c r="H711" s="460"/>
    </row>
    <row r="712" spans="1:8" ht="18.75" x14ac:dyDescent="0.25">
      <c r="A712" s="140"/>
      <c r="B712" s="460"/>
      <c r="C712" s="460"/>
      <c r="D712" s="460"/>
      <c r="E712" s="460"/>
      <c r="F712" s="460"/>
      <c r="G712" s="460"/>
      <c r="H712" s="460"/>
    </row>
    <row r="713" spans="1:8" ht="18.75" x14ac:dyDescent="0.25">
      <c r="A713" s="140"/>
      <c r="B713" s="460"/>
      <c r="C713" s="460"/>
      <c r="D713" s="460"/>
      <c r="E713" s="460"/>
      <c r="F713" s="460"/>
      <c r="G713" s="460"/>
      <c r="H713" s="460"/>
    </row>
    <row r="714" spans="1:8" ht="18.75" x14ac:dyDescent="0.25">
      <c r="A714" s="140"/>
      <c r="B714" s="460"/>
      <c r="C714" s="460"/>
      <c r="D714" s="460"/>
      <c r="E714" s="460"/>
      <c r="F714" s="460"/>
      <c r="G714" s="460"/>
      <c r="H714" s="460"/>
    </row>
    <row r="715" spans="1:8" ht="18.75" x14ac:dyDescent="0.25">
      <c r="A715" s="140"/>
      <c r="B715" s="460"/>
      <c r="C715" s="460"/>
      <c r="D715" s="460"/>
      <c r="E715" s="460"/>
      <c r="F715" s="460"/>
      <c r="G715" s="460"/>
      <c r="H715" s="460"/>
    </row>
    <row r="716" spans="1:8" ht="18.75" x14ac:dyDescent="0.25">
      <c r="A716" s="140"/>
      <c r="B716" s="460"/>
      <c r="C716" s="460"/>
      <c r="D716" s="460"/>
      <c r="E716" s="460"/>
      <c r="F716" s="460"/>
      <c r="G716" s="460"/>
      <c r="H716" s="460"/>
    </row>
    <row r="717" spans="1:8" ht="18.75" x14ac:dyDescent="0.25">
      <c r="A717" s="140"/>
      <c r="B717" s="460"/>
      <c r="C717" s="460"/>
      <c r="D717" s="460"/>
      <c r="E717" s="460"/>
      <c r="F717" s="460"/>
      <c r="G717" s="460"/>
      <c r="H717" s="460"/>
    </row>
    <row r="718" spans="1:8" ht="18.75" x14ac:dyDescent="0.25">
      <c r="A718" s="140"/>
      <c r="B718" s="460"/>
      <c r="C718" s="460"/>
      <c r="D718" s="460"/>
      <c r="E718" s="460"/>
      <c r="F718" s="460"/>
      <c r="G718" s="460"/>
      <c r="H718" s="460"/>
    </row>
    <row r="719" spans="1:8" ht="18.75" x14ac:dyDescent="0.25">
      <c r="A719" s="140"/>
      <c r="B719" s="460"/>
      <c r="C719" s="460"/>
      <c r="D719" s="460"/>
      <c r="E719" s="460"/>
      <c r="F719" s="460"/>
      <c r="G719" s="460"/>
      <c r="H719" s="460"/>
    </row>
    <row r="720" spans="1:8" ht="18.75" x14ac:dyDescent="0.25">
      <c r="A720" s="140"/>
      <c r="B720" s="460"/>
      <c r="C720" s="460"/>
      <c r="D720" s="460"/>
      <c r="E720" s="460"/>
      <c r="F720" s="460"/>
      <c r="G720" s="460"/>
      <c r="H720" s="460"/>
    </row>
    <row r="721" spans="1:8" ht="18.75" x14ac:dyDescent="0.25">
      <c r="A721" s="140"/>
      <c r="B721" s="460"/>
      <c r="C721" s="460"/>
      <c r="D721" s="460"/>
      <c r="E721" s="460"/>
      <c r="F721" s="460"/>
      <c r="G721" s="460"/>
      <c r="H721" s="460"/>
    </row>
    <row r="722" spans="1:8" ht="18.75" x14ac:dyDescent="0.25">
      <c r="A722" s="140"/>
      <c r="B722" s="460"/>
      <c r="C722" s="460"/>
      <c r="D722" s="460"/>
      <c r="E722" s="460"/>
      <c r="F722" s="460"/>
      <c r="G722" s="460"/>
      <c r="H722" s="460"/>
    </row>
    <row r="723" spans="1:8" ht="18.75" x14ac:dyDescent="0.25">
      <c r="A723" s="140"/>
      <c r="B723" s="460"/>
      <c r="C723" s="460"/>
      <c r="D723" s="460"/>
      <c r="E723" s="460"/>
      <c r="F723" s="460"/>
      <c r="G723" s="460"/>
      <c r="H723" s="460"/>
    </row>
    <row r="724" spans="1:8" ht="18.75" x14ac:dyDescent="0.25">
      <c r="A724" s="140"/>
      <c r="B724" s="460"/>
      <c r="C724" s="460"/>
      <c r="D724" s="460"/>
      <c r="E724" s="460"/>
      <c r="F724" s="460"/>
      <c r="G724" s="460"/>
      <c r="H724" s="460"/>
    </row>
    <row r="725" spans="1:8" ht="18.75" x14ac:dyDescent="0.25">
      <c r="A725" s="140"/>
      <c r="B725" s="460"/>
      <c r="C725" s="460"/>
      <c r="D725" s="460"/>
      <c r="E725" s="460"/>
      <c r="F725" s="460"/>
      <c r="G725" s="460"/>
      <c r="H725" s="460"/>
    </row>
    <row r="726" spans="1:8" ht="18.75" x14ac:dyDescent="0.25">
      <c r="A726" s="140"/>
      <c r="B726" s="460"/>
      <c r="C726" s="460"/>
      <c r="D726" s="460"/>
      <c r="E726" s="460"/>
      <c r="F726" s="460"/>
      <c r="G726" s="460"/>
      <c r="H726" s="460"/>
    </row>
    <row r="727" spans="1:8" ht="18.75" x14ac:dyDescent="0.25">
      <c r="A727" s="140"/>
      <c r="B727" s="460"/>
      <c r="C727" s="460"/>
      <c r="D727" s="460"/>
      <c r="E727" s="460"/>
      <c r="F727" s="460"/>
      <c r="G727" s="460"/>
      <c r="H727" s="460"/>
    </row>
    <row r="728" spans="1:8" ht="18.75" x14ac:dyDescent="0.25">
      <c r="A728" s="140"/>
      <c r="B728" s="460"/>
      <c r="C728" s="460"/>
      <c r="D728" s="460"/>
      <c r="E728" s="460"/>
      <c r="F728" s="460"/>
      <c r="G728" s="460"/>
      <c r="H728" s="460"/>
    </row>
    <row r="729" spans="1:8" ht="18.75" x14ac:dyDescent="0.25">
      <c r="A729" s="140"/>
      <c r="B729" s="460"/>
      <c r="C729" s="460"/>
      <c r="D729" s="460"/>
      <c r="E729" s="460"/>
      <c r="F729" s="460"/>
      <c r="G729" s="460"/>
      <c r="H729" s="460"/>
    </row>
    <row r="730" spans="1:8" ht="18.75" x14ac:dyDescent="0.25">
      <c r="A730" s="140"/>
      <c r="B730" s="460"/>
      <c r="C730" s="460"/>
      <c r="D730" s="460"/>
      <c r="E730" s="460"/>
      <c r="F730" s="460"/>
      <c r="G730" s="460"/>
      <c r="H730" s="460"/>
    </row>
    <row r="731" spans="1:8" ht="18.75" x14ac:dyDescent="0.25">
      <c r="A731" s="140"/>
      <c r="B731" s="460"/>
      <c r="C731" s="460"/>
      <c r="D731" s="460"/>
      <c r="E731" s="460"/>
      <c r="F731" s="460"/>
      <c r="G731" s="460"/>
      <c r="H731" s="460"/>
    </row>
    <row r="732" spans="1:8" ht="18.75" x14ac:dyDescent="0.25">
      <c r="A732" s="140"/>
      <c r="B732" s="460"/>
      <c r="C732" s="460"/>
      <c r="D732" s="460"/>
      <c r="E732" s="460"/>
      <c r="F732" s="460"/>
      <c r="G732" s="460"/>
      <c r="H732" s="460"/>
    </row>
    <row r="733" spans="1:8" ht="18.75" x14ac:dyDescent="0.25">
      <c r="A733" s="140"/>
      <c r="B733" s="460"/>
      <c r="C733" s="460"/>
      <c r="D733" s="460"/>
      <c r="E733" s="460"/>
      <c r="F733" s="460"/>
      <c r="G733" s="460"/>
      <c r="H733" s="460"/>
    </row>
    <row r="734" spans="1:8" ht="18.75" x14ac:dyDescent="0.25">
      <c r="A734" s="140"/>
      <c r="B734" s="460"/>
      <c r="C734" s="460"/>
      <c r="D734" s="460"/>
      <c r="E734" s="460"/>
      <c r="F734" s="460"/>
      <c r="G734" s="460"/>
      <c r="H734" s="460"/>
    </row>
    <row r="735" spans="1:8" ht="18.75" x14ac:dyDescent="0.25">
      <c r="A735" s="140"/>
      <c r="B735" s="460"/>
      <c r="C735" s="460"/>
      <c r="D735" s="460"/>
      <c r="E735" s="460"/>
      <c r="F735" s="460"/>
      <c r="G735" s="460"/>
      <c r="H735" s="460"/>
    </row>
    <row r="736" spans="1:8" ht="18.75" x14ac:dyDescent="0.25">
      <c r="A736" s="140"/>
      <c r="B736" s="460"/>
      <c r="C736" s="460"/>
      <c r="D736" s="460"/>
      <c r="E736" s="460"/>
      <c r="F736" s="460"/>
      <c r="G736" s="460"/>
      <c r="H736" s="460"/>
    </row>
    <row r="737" spans="1:8" ht="18.75" x14ac:dyDescent="0.25">
      <c r="A737" s="140"/>
      <c r="B737" s="460"/>
      <c r="C737" s="460"/>
      <c r="D737" s="460"/>
      <c r="E737" s="460"/>
      <c r="F737" s="460"/>
      <c r="G737" s="460"/>
      <c r="H737" s="460"/>
    </row>
    <row r="738" spans="1:8" ht="18.75" x14ac:dyDescent="0.25">
      <c r="A738" s="140"/>
      <c r="B738" s="460"/>
      <c r="C738" s="460"/>
      <c r="D738" s="460"/>
      <c r="E738" s="460"/>
      <c r="F738" s="460"/>
      <c r="G738" s="460"/>
      <c r="H738" s="460"/>
    </row>
    <row r="739" spans="1:8" ht="18.75" x14ac:dyDescent="0.25">
      <c r="A739" s="140"/>
      <c r="B739" s="460"/>
      <c r="C739" s="460"/>
      <c r="D739" s="460"/>
      <c r="E739" s="460"/>
      <c r="F739" s="460"/>
      <c r="G739" s="460"/>
      <c r="H739" s="460"/>
    </row>
    <row r="740" spans="1:8" ht="18.75" x14ac:dyDescent="0.25">
      <c r="A740" s="140"/>
      <c r="B740" s="460"/>
      <c r="C740" s="460"/>
      <c r="D740" s="460"/>
      <c r="E740" s="460"/>
      <c r="F740" s="460"/>
      <c r="G740" s="460"/>
      <c r="H740" s="460"/>
    </row>
    <row r="741" spans="1:8" ht="18.75" x14ac:dyDescent="0.25">
      <c r="A741" s="140"/>
      <c r="B741" s="460"/>
      <c r="C741" s="460"/>
      <c r="D741" s="460"/>
      <c r="E741" s="460"/>
      <c r="F741" s="460"/>
      <c r="G741" s="460"/>
      <c r="H741" s="460"/>
    </row>
    <row r="742" spans="1:8" ht="18.75" x14ac:dyDescent="0.25">
      <c r="A742" s="140"/>
      <c r="B742" s="460"/>
      <c r="C742" s="460"/>
      <c r="D742" s="460"/>
      <c r="E742" s="460"/>
      <c r="F742" s="460"/>
      <c r="G742" s="460"/>
      <c r="H742" s="460"/>
    </row>
    <row r="743" spans="1:8" ht="18.75" x14ac:dyDescent="0.25">
      <c r="A743" s="140"/>
      <c r="B743" s="460"/>
      <c r="C743" s="460"/>
      <c r="D743" s="460"/>
      <c r="E743" s="460"/>
      <c r="F743" s="460"/>
      <c r="G743" s="460"/>
      <c r="H743" s="460"/>
    </row>
    <row r="744" spans="1:8" ht="18.75" x14ac:dyDescent="0.25">
      <c r="A744" s="140"/>
      <c r="B744" s="460"/>
      <c r="C744" s="460"/>
      <c r="D744" s="460"/>
      <c r="E744" s="460"/>
      <c r="F744" s="460"/>
      <c r="G744" s="460"/>
      <c r="H744" s="460"/>
    </row>
    <row r="745" spans="1:8" ht="18.75" x14ac:dyDescent="0.25">
      <c r="A745" s="140"/>
      <c r="B745" s="460"/>
      <c r="C745" s="460"/>
      <c r="D745" s="460"/>
      <c r="E745" s="460"/>
      <c r="F745" s="460"/>
      <c r="G745" s="460"/>
      <c r="H745" s="460"/>
    </row>
    <row r="746" spans="1:8" ht="18.75" x14ac:dyDescent="0.25">
      <c r="A746" s="140"/>
      <c r="B746" s="460"/>
      <c r="C746" s="460"/>
      <c r="D746" s="460"/>
      <c r="E746" s="460"/>
      <c r="F746" s="460"/>
      <c r="G746" s="460"/>
      <c r="H746" s="460"/>
    </row>
    <row r="747" spans="1:8" ht="18.75" x14ac:dyDescent="0.25">
      <c r="A747" s="140"/>
      <c r="B747" s="460"/>
      <c r="C747" s="460"/>
      <c r="D747" s="460"/>
      <c r="E747" s="460"/>
      <c r="F747" s="460"/>
      <c r="G747" s="460"/>
      <c r="H747" s="460"/>
    </row>
    <row r="748" spans="1:8" ht="18.75" x14ac:dyDescent="0.25">
      <c r="A748" s="140"/>
      <c r="B748" s="460"/>
      <c r="C748" s="460"/>
      <c r="D748" s="460"/>
      <c r="E748" s="460"/>
      <c r="F748" s="460"/>
      <c r="G748" s="460"/>
      <c r="H748" s="460"/>
    </row>
    <row r="749" spans="1:8" ht="18.75" x14ac:dyDescent="0.25">
      <c r="A749" s="140"/>
      <c r="B749" s="460"/>
      <c r="C749" s="460"/>
      <c r="D749" s="460"/>
      <c r="E749" s="460"/>
      <c r="F749" s="460"/>
      <c r="G749" s="460"/>
      <c r="H749" s="460"/>
    </row>
    <row r="750" spans="1:8" ht="18.75" x14ac:dyDescent="0.25">
      <c r="A750" s="140"/>
      <c r="B750" s="460"/>
      <c r="C750" s="460"/>
      <c r="D750" s="460"/>
      <c r="E750" s="460"/>
      <c r="F750" s="460"/>
      <c r="G750" s="460"/>
      <c r="H750" s="460"/>
    </row>
    <row r="751" spans="1:8" ht="18.75" x14ac:dyDescent="0.25">
      <c r="A751" s="140"/>
      <c r="B751" s="460"/>
      <c r="C751" s="460"/>
      <c r="D751" s="460"/>
      <c r="E751" s="460"/>
      <c r="F751" s="460"/>
      <c r="G751" s="460"/>
      <c r="H751" s="460"/>
    </row>
    <row r="752" spans="1:8" ht="18.75" x14ac:dyDescent="0.25">
      <c r="A752" s="140"/>
      <c r="B752" s="460"/>
      <c r="C752" s="460"/>
      <c r="D752" s="460"/>
      <c r="E752" s="460"/>
      <c r="F752" s="460"/>
      <c r="G752" s="460"/>
      <c r="H752" s="460"/>
    </row>
    <row r="753" spans="1:8" ht="18.75" x14ac:dyDescent="0.25">
      <c r="A753" s="140"/>
      <c r="B753" s="460"/>
      <c r="C753" s="460"/>
      <c r="D753" s="460"/>
      <c r="E753" s="460"/>
      <c r="F753" s="460"/>
      <c r="G753" s="460"/>
      <c r="H753" s="460"/>
    </row>
    <row r="754" spans="1:8" ht="18.75" x14ac:dyDescent="0.25">
      <c r="A754" s="140"/>
      <c r="B754" s="460"/>
      <c r="C754" s="460"/>
      <c r="D754" s="460"/>
      <c r="E754" s="460"/>
      <c r="F754" s="460"/>
      <c r="G754" s="460"/>
      <c r="H754" s="460"/>
    </row>
    <row r="755" spans="1:8" ht="18.75" x14ac:dyDescent="0.25">
      <c r="A755" s="140"/>
      <c r="B755" s="460"/>
      <c r="C755" s="460"/>
      <c r="D755" s="460"/>
      <c r="E755" s="460"/>
      <c r="F755" s="460"/>
      <c r="G755" s="460"/>
      <c r="H755" s="460"/>
    </row>
    <row r="756" spans="1:8" ht="18.75" x14ac:dyDescent="0.25">
      <c r="A756" s="140"/>
      <c r="B756" s="460"/>
      <c r="C756" s="460"/>
      <c r="D756" s="460"/>
      <c r="E756" s="460"/>
      <c r="F756" s="460"/>
      <c r="G756" s="460"/>
      <c r="H756" s="460"/>
    </row>
    <row r="757" spans="1:8" ht="18.75" x14ac:dyDescent="0.25">
      <c r="A757" s="140"/>
      <c r="B757" s="460"/>
      <c r="C757" s="460"/>
      <c r="D757" s="460"/>
      <c r="E757" s="460"/>
      <c r="F757" s="460"/>
      <c r="G757" s="460"/>
      <c r="H757" s="460"/>
    </row>
    <row r="758" spans="1:8" ht="18.75" x14ac:dyDescent="0.25">
      <c r="A758" s="140"/>
      <c r="B758" s="460"/>
      <c r="C758" s="460"/>
      <c r="D758" s="460"/>
      <c r="E758" s="460"/>
      <c r="F758" s="460"/>
      <c r="G758" s="460"/>
      <c r="H758" s="460"/>
    </row>
    <row r="759" spans="1:8" ht="18.75" x14ac:dyDescent="0.25">
      <c r="A759" s="140"/>
      <c r="B759" s="460"/>
      <c r="C759" s="460"/>
      <c r="D759" s="460"/>
      <c r="E759" s="460"/>
      <c r="F759" s="460"/>
      <c r="G759" s="460"/>
      <c r="H759" s="460"/>
    </row>
    <row r="760" spans="1:8" ht="18.75" x14ac:dyDescent="0.25">
      <c r="A760" s="140"/>
      <c r="B760" s="460"/>
      <c r="C760" s="460"/>
      <c r="D760" s="460"/>
      <c r="E760" s="460"/>
      <c r="F760" s="460"/>
      <c r="G760" s="460"/>
      <c r="H760" s="460"/>
    </row>
    <row r="761" spans="1:8" ht="18.75" x14ac:dyDescent="0.25">
      <c r="A761" s="140"/>
      <c r="B761" s="460"/>
      <c r="C761" s="460"/>
      <c r="D761" s="460"/>
      <c r="E761" s="460"/>
      <c r="F761" s="460"/>
      <c r="G761" s="460"/>
      <c r="H761" s="460"/>
    </row>
    <row r="762" spans="1:8" ht="18.75" x14ac:dyDescent="0.25">
      <c r="A762" s="140"/>
      <c r="B762" s="460"/>
      <c r="C762" s="460"/>
      <c r="D762" s="460"/>
      <c r="E762" s="460"/>
      <c r="F762" s="460"/>
      <c r="G762" s="460"/>
      <c r="H762" s="460"/>
    </row>
    <row r="763" spans="1:8" ht="18.75" x14ac:dyDescent="0.25">
      <c r="A763" s="140"/>
      <c r="B763" s="460"/>
      <c r="C763" s="460"/>
      <c r="D763" s="460"/>
      <c r="E763" s="460"/>
      <c r="F763" s="460"/>
      <c r="G763" s="460"/>
      <c r="H763" s="460"/>
    </row>
    <row r="764" spans="1:8" ht="18.75" x14ac:dyDescent="0.25">
      <c r="A764" s="140"/>
      <c r="B764" s="460"/>
      <c r="C764" s="460"/>
      <c r="D764" s="460"/>
      <c r="E764" s="460"/>
      <c r="F764" s="460"/>
      <c r="G764" s="460"/>
      <c r="H764" s="460"/>
    </row>
    <row r="765" spans="1:8" ht="18.75" x14ac:dyDescent="0.25">
      <c r="A765" s="140"/>
      <c r="B765" s="460"/>
      <c r="C765" s="460"/>
      <c r="D765" s="460"/>
      <c r="E765" s="460"/>
      <c r="F765" s="460"/>
      <c r="G765" s="460"/>
      <c r="H765" s="460"/>
    </row>
    <row r="766" spans="1:8" ht="18.75" x14ac:dyDescent="0.25">
      <c r="A766" s="140"/>
      <c r="B766" s="460"/>
      <c r="C766" s="460"/>
      <c r="D766" s="460"/>
      <c r="E766" s="460"/>
      <c r="F766" s="460"/>
      <c r="G766" s="460"/>
      <c r="H766" s="460"/>
    </row>
    <row r="767" spans="1:8" ht="18.75" x14ac:dyDescent="0.25">
      <c r="A767" s="140"/>
      <c r="B767" s="460"/>
      <c r="C767" s="460"/>
      <c r="D767" s="460"/>
      <c r="E767" s="460"/>
      <c r="F767" s="460"/>
      <c r="G767" s="460"/>
      <c r="H767" s="460"/>
    </row>
    <row r="768" spans="1:8" ht="18.75" x14ac:dyDescent="0.25">
      <c r="A768" s="140"/>
      <c r="B768" s="460"/>
      <c r="C768" s="460"/>
      <c r="D768" s="460"/>
      <c r="E768" s="460"/>
      <c r="F768" s="460"/>
      <c r="G768" s="460"/>
      <c r="H768" s="460"/>
    </row>
    <row r="769" spans="1:8" ht="18.75" x14ac:dyDescent="0.25">
      <c r="A769" s="140"/>
      <c r="B769" s="460"/>
      <c r="C769" s="460"/>
      <c r="D769" s="460"/>
      <c r="E769" s="460"/>
      <c r="F769" s="460"/>
      <c r="G769" s="460"/>
      <c r="H769" s="460"/>
    </row>
    <row r="770" spans="1:8" ht="18.75" x14ac:dyDescent="0.25">
      <c r="A770" s="140"/>
      <c r="B770" s="460"/>
      <c r="C770" s="460"/>
      <c r="D770" s="460"/>
      <c r="E770" s="460"/>
      <c r="F770" s="460"/>
      <c r="G770" s="460"/>
      <c r="H770" s="460"/>
    </row>
    <row r="771" spans="1:8" ht="18.75" x14ac:dyDescent="0.25">
      <c r="A771" s="140"/>
      <c r="B771" s="460"/>
      <c r="C771" s="460"/>
      <c r="D771" s="460"/>
      <c r="E771" s="460"/>
      <c r="F771" s="460"/>
      <c r="G771" s="460"/>
      <c r="H771" s="460"/>
    </row>
    <row r="772" spans="1:8" ht="18.75" x14ac:dyDescent="0.25">
      <c r="A772" s="140"/>
      <c r="B772" s="460"/>
      <c r="C772" s="460"/>
      <c r="D772" s="460"/>
      <c r="E772" s="460"/>
      <c r="F772" s="460"/>
      <c r="G772" s="460"/>
      <c r="H772" s="460"/>
    </row>
    <row r="773" spans="1:8" ht="18.75" x14ac:dyDescent="0.25">
      <c r="A773" s="140"/>
      <c r="B773" s="460"/>
      <c r="C773" s="460"/>
      <c r="D773" s="460"/>
      <c r="E773" s="460"/>
      <c r="F773" s="460"/>
      <c r="G773" s="460"/>
      <c r="H773" s="460"/>
    </row>
    <row r="774" spans="1:8" ht="18.75" x14ac:dyDescent="0.25">
      <c r="A774" s="140"/>
      <c r="B774" s="460"/>
      <c r="C774" s="460"/>
      <c r="D774" s="460"/>
      <c r="E774" s="460"/>
      <c r="F774" s="460"/>
      <c r="G774" s="460"/>
      <c r="H774" s="460"/>
    </row>
    <row r="775" spans="1:8" ht="18.75" x14ac:dyDescent="0.25">
      <c r="A775" s="140"/>
      <c r="B775" s="460"/>
      <c r="C775" s="460"/>
      <c r="D775" s="460"/>
      <c r="E775" s="460"/>
      <c r="F775" s="460"/>
      <c r="G775" s="460"/>
      <c r="H775" s="460"/>
    </row>
    <row r="776" spans="1:8" ht="18.75" x14ac:dyDescent="0.25">
      <c r="A776" s="140"/>
      <c r="B776" s="460"/>
      <c r="C776" s="460"/>
      <c r="D776" s="460"/>
      <c r="E776" s="460"/>
      <c r="F776" s="460"/>
      <c r="G776" s="460"/>
      <c r="H776" s="460"/>
    </row>
    <row r="777" spans="1:8" ht="18.75" x14ac:dyDescent="0.25">
      <c r="A777" s="140"/>
      <c r="B777" s="460"/>
      <c r="C777" s="460"/>
      <c r="D777" s="460"/>
      <c r="E777" s="460"/>
      <c r="F777" s="460"/>
      <c r="G777" s="460"/>
      <c r="H777" s="460"/>
    </row>
    <row r="778" spans="1:8" ht="18.75" x14ac:dyDescent="0.25">
      <c r="A778" s="140"/>
      <c r="B778" s="460"/>
      <c r="C778" s="460"/>
      <c r="D778" s="460"/>
      <c r="E778" s="460"/>
      <c r="F778" s="460"/>
      <c r="G778" s="460"/>
      <c r="H778" s="460"/>
    </row>
    <row r="779" spans="1:8" ht="18.75" x14ac:dyDescent="0.25">
      <c r="A779" s="140"/>
      <c r="B779" s="460"/>
      <c r="C779" s="460"/>
      <c r="D779" s="460"/>
      <c r="E779" s="460"/>
      <c r="F779" s="460"/>
      <c r="G779" s="460"/>
      <c r="H779" s="460"/>
    </row>
    <row r="780" spans="1:8" ht="18.75" x14ac:dyDescent="0.25">
      <c r="A780" s="140"/>
      <c r="B780" s="460"/>
      <c r="C780" s="460"/>
      <c r="D780" s="460"/>
      <c r="E780" s="460"/>
      <c r="F780" s="460"/>
      <c r="G780" s="460"/>
      <c r="H780" s="460"/>
    </row>
    <row r="781" spans="1:8" ht="18.75" x14ac:dyDescent="0.25">
      <c r="A781" s="140"/>
      <c r="B781" s="460"/>
      <c r="C781" s="460"/>
      <c r="D781" s="460"/>
      <c r="E781" s="460"/>
      <c r="F781" s="460"/>
      <c r="G781" s="460"/>
      <c r="H781" s="460"/>
    </row>
    <row r="782" spans="1:8" ht="18.75" x14ac:dyDescent="0.25">
      <c r="A782" s="140"/>
      <c r="B782" s="460"/>
      <c r="C782" s="460"/>
      <c r="D782" s="460"/>
      <c r="E782" s="460"/>
      <c r="F782" s="460"/>
      <c r="G782" s="460"/>
      <c r="H782" s="460"/>
    </row>
    <row r="783" spans="1:8" ht="18.75" x14ac:dyDescent="0.25">
      <c r="A783" s="140"/>
      <c r="B783" s="460"/>
      <c r="C783" s="460"/>
      <c r="D783" s="460"/>
      <c r="E783" s="460"/>
      <c r="F783" s="460"/>
      <c r="G783" s="460"/>
      <c r="H783" s="460"/>
    </row>
    <row r="784" spans="1:8" ht="18.75" x14ac:dyDescent="0.25">
      <c r="A784" s="140"/>
      <c r="B784" s="460"/>
      <c r="C784" s="460"/>
      <c r="D784" s="460"/>
      <c r="E784" s="460"/>
      <c r="F784" s="460"/>
      <c r="G784" s="460"/>
      <c r="H784" s="460"/>
    </row>
    <row r="785" spans="1:8" ht="18.75" x14ac:dyDescent="0.25">
      <c r="A785" s="140"/>
      <c r="B785" s="460"/>
      <c r="C785" s="460"/>
      <c r="D785" s="460"/>
      <c r="E785" s="460"/>
      <c r="F785" s="460"/>
      <c r="G785" s="460"/>
      <c r="H785" s="460"/>
    </row>
    <row r="786" spans="1:8" ht="18.75" x14ac:dyDescent="0.25">
      <c r="A786" s="140"/>
      <c r="B786" s="460"/>
      <c r="C786" s="460"/>
      <c r="D786" s="460"/>
      <c r="E786" s="460"/>
      <c r="F786" s="460"/>
      <c r="G786" s="460"/>
      <c r="H786" s="460"/>
    </row>
    <row r="787" spans="1:8" ht="18.75" x14ac:dyDescent="0.25">
      <c r="A787" s="140"/>
      <c r="B787" s="460"/>
      <c r="C787" s="460"/>
      <c r="D787" s="460"/>
      <c r="E787" s="460"/>
      <c r="F787" s="460"/>
      <c r="G787" s="460"/>
      <c r="H787" s="460"/>
    </row>
    <row r="788" spans="1:8" ht="18.75" x14ac:dyDescent="0.25">
      <c r="A788" s="140"/>
      <c r="B788" s="460"/>
      <c r="C788" s="460"/>
      <c r="D788" s="460"/>
      <c r="E788" s="460"/>
      <c r="F788" s="460"/>
      <c r="G788" s="460"/>
      <c r="H788" s="460"/>
    </row>
    <row r="789" spans="1:8" ht="18.75" x14ac:dyDescent="0.25">
      <c r="A789" s="140"/>
      <c r="B789" s="460"/>
      <c r="C789" s="460"/>
      <c r="D789" s="460"/>
      <c r="E789" s="460"/>
      <c r="F789" s="460"/>
      <c r="G789" s="460"/>
      <c r="H789" s="460"/>
    </row>
    <row r="790" spans="1:8" ht="18.75" x14ac:dyDescent="0.25">
      <c r="A790" s="140"/>
      <c r="B790" s="460"/>
      <c r="C790" s="460"/>
      <c r="D790" s="460"/>
      <c r="E790" s="460"/>
      <c r="F790" s="460"/>
      <c r="G790" s="460"/>
      <c r="H790" s="460"/>
    </row>
    <row r="791" spans="1:8" ht="18.75" x14ac:dyDescent="0.25">
      <c r="A791" s="140"/>
      <c r="B791" s="460"/>
      <c r="C791" s="460"/>
      <c r="D791" s="460"/>
      <c r="E791" s="460"/>
      <c r="F791" s="460"/>
      <c r="G791" s="460"/>
      <c r="H791" s="460"/>
    </row>
    <row r="792" spans="1:8" ht="18.75" x14ac:dyDescent="0.25">
      <c r="A792" s="140"/>
      <c r="B792" s="460"/>
      <c r="C792" s="460"/>
      <c r="D792" s="460"/>
      <c r="E792" s="460"/>
      <c r="F792" s="460"/>
      <c r="G792" s="460"/>
      <c r="H792" s="460"/>
    </row>
    <row r="793" spans="1:8" ht="18.75" x14ac:dyDescent="0.25">
      <c r="A793" s="140"/>
      <c r="B793" s="460"/>
      <c r="C793" s="460"/>
      <c r="D793" s="460"/>
      <c r="E793" s="460"/>
      <c r="F793" s="460"/>
      <c r="G793" s="460"/>
      <c r="H793" s="460"/>
    </row>
    <row r="794" spans="1:8" ht="18.75" x14ac:dyDescent="0.25">
      <c r="A794" s="140"/>
      <c r="B794" s="460"/>
      <c r="C794" s="460"/>
      <c r="D794" s="460"/>
      <c r="E794" s="460"/>
      <c r="F794" s="460"/>
      <c r="G794" s="460"/>
      <c r="H794" s="460"/>
    </row>
    <row r="795" spans="1:8" ht="18.75" x14ac:dyDescent="0.25">
      <c r="A795" s="140"/>
      <c r="B795" s="460"/>
      <c r="C795" s="460"/>
      <c r="D795" s="460"/>
      <c r="E795" s="460"/>
      <c r="F795" s="460"/>
      <c r="G795" s="460"/>
      <c r="H795" s="460"/>
    </row>
    <row r="796" spans="1:8" ht="18.75" x14ac:dyDescent="0.25">
      <c r="A796" s="140"/>
      <c r="B796" s="460"/>
      <c r="C796" s="460"/>
      <c r="D796" s="460"/>
      <c r="E796" s="460"/>
      <c r="F796" s="460"/>
      <c r="G796" s="460"/>
      <c r="H796" s="460"/>
    </row>
    <row r="797" spans="1:8" ht="18.75" x14ac:dyDescent="0.25">
      <c r="A797" s="140"/>
      <c r="B797" s="460"/>
      <c r="C797" s="460"/>
      <c r="D797" s="460"/>
      <c r="E797" s="460"/>
      <c r="F797" s="460"/>
      <c r="G797" s="460"/>
      <c r="H797" s="460"/>
    </row>
    <row r="798" spans="1:8" ht="18.75" x14ac:dyDescent="0.25">
      <c r="A798" s="140"/>
      <c r="B798" s="460"/>
      <c r="C798" s="460"/>
      <c r="D798" s="460"/>
      <c r="E798" s="460"/>
      <c r="F798" s="460"/>
      <c r="G798" s="460"/>
      <c r="H798" s="460"/>
    </row>
    <row r="799" spans="1:8" ht="18.75" x14ac:dyDescent="0.25">
      <c r="A799" s="140"/>
      <c r="B799" s="460"/>
      <c r="C799" s="460"/>
      <c r="D799" s="460"/>
      <c r="E799" s="460"/>
      <c r="F799" s="460"/>
      <c r="G799" s="460"/>
      <c r="H799" s="460"/>
    </row>
    <row r="800" spans="1:8" ht="18.75" x14ac:dyDescent="0.25">
      <c r="A800" s="140"/>
      <c r="B800" s="460"/>
      <c r="C800" s="460"/>
      <c r="D800" s="460"/>
      <c r="E800" s="460"/>
      <c r="F800" s="460"/>
      <c r="G800" s="460"/>
      <c r="H800" s="460"/>
    </row>
    <row r="801" spans="1:8" ht="18.75" x14ac:dyDescent="0.25">
      <c r="A801" s="140"/>
      <c r="B801" s="460"/>
      <c r="C801" s="460"/>
      <c r="D801" s="460"/>
      <c r="E801" s="460"/>
      <c r="F801" s="460"/>
      <c r="G801" s="460"/>
      <c r="H801" s="460"/>
    </row>
    <row r="802" spans="1:8" ht="18.75" x14ac:dyDescent="0.25">
      <c r="A802" s="140"/>
      <c r="B802" s="460"/>
      <c r="C802" s="460"/>
      <c r="D802" s="460"/>
      <c r="E802" s="460"/>
      <c r="F802" s="460"/>
      <c r="G802" s="460"/>
      <c r="H802" s="460"/>
    </row>
    <row r="803" spans="1:8" ht="18.75" x14ac:dyDescent="0.25">
      <c r="A803" s="140"/>
      <c r="B803" s="460"/>
      <c r="C803" s="460"/>
      <c r="D803" s="460"/>
      <c r="E803" s="460"/>
      <c r="F803" s="460"/>
      <c r="G803" s="460"/>
      <c r="H803" s="460"/>
    </row>
    <row r="804" spans="1:8" ht="18.75" x14ac:dyDescent="0.25">
      <c r="A804" s="140"/>
      <c r="B804" s="460"/>
      <c r="C804" s="460"/>
      <c r="D804" s="460"/>
      <c r="E804" s="460"/>
      <c r="F804" s="460"/>
      <c r="G804" s="460"/>
      <c r="H804" s="460"/>
    </row>
    <row r="805" spans="1:8" ht="18.75" x14ac:dyDescent="0.25">
      <c r="A805" s="140"/>
      <c r="B805" s="460"/>
      <c r="C805" s="460"/>
      <c r="D805" s="460"/>
      <c r="E805" s="460"/>
      <c r="F805" s="460"/>
      <c r="G805" s="460"/>
      <c r="H805" s="460"/>
    </row>
    <row r="806" spans="1:8" ht="18.75" x14ac:dyDescent="0.25">
      <c r="A806" s="140"/>
      <c r="B806" s="460"/>
      <c r="C806" s="460"/>
      <c r="D806" s="460"/>
      <c r="E806" s="460"/>
      <c r="F806" s="460"/>
      <c r="G806" s="460"/>
      <c r="H806" s="460"/>
    </row>
    <row r="807" spans="1:8" ht="18.75" x14ac:dyDescent="0.25">
      <c r="A807" s="140"/>
      <c r="B807" s="460"/>
      <c r="C807" s="460"/>
      <c r="D807" s="460"/>
      <c r="E807" s="460"/>
      <c r="F807" s="460"/>
      <c r="G807" s="460"/>
      <c r="H807" s="460"/>
    </row>
    <row r="808" spans="1:8" ht="18.75" x14ac:dyDescent="0.25">
      <c r="A808" s="140"/>
      <c r="B808" s="460"/>
      <c r="C808" s="460"/>
      <c r="D808" s="460"/>
      <c r="E808" s="460"/>
      <c r="F808" s="460"/>
      <c r="G808" s="460"/>
      <c r="H808" s="460"/>
    </row>
    <row r="809" spans="1:8" ht="18.75" x14ac:dyDescent="0.25">
      <c r="A809" s="140"/>
      <c r="B809" s="460"/>
      <c r="C809" s="460"/>
      <c r="D809" s="460"/>
      <c r="E809" s="460"/>
      <c r="F809" s="460"/>
      <c r="G809" s="460"/>
      <c r="H809" s="460"/>
    </row>
    <row r="810" spans="1:8" ht="18.75" x14ac:dyDescent="0.25">
      <c r="A810" s="140"/>
      <c r="B810" s="460"/>
      <c r="C810" s="460"/>
      <c r="D810" s="460"/>
      <c r="E810" s="460"/>
      <c r="F810" s="460"/>
      <c r="G810" s="460"/>
      <c r="H810" s="460"/>
    </row>
    <row r="811" spans="1:8" ht="18.75" x14ac:dyDescent="0.25">
      <c r="A811" s="140"/>
      <c r="B811" s="460"/>
      <c r="C811" s="460"/>
      <c r="D811" s="460"/>
      <c r="E811" s="460"/>
      <c r="F811" s="460"/>
      <c r="G811" s="460"/>
      <c r="H811" s="460"/>
    </row>
    <row r="812" spans="1:8" ht="18.75" x14ac:dyDescent="0.25">
      <c r="A812" s="140"/>
      <c r="B812" s="460"/>
      <c r="C812" s="460"/>
      <c r="D812" s="460"/>
      <c r="E812" s="460"/>
      <c r="F812" s="460"/>
      <c r="G812" s="460"/>
      <c r="H812" s="460"/>
    </row>
    <row r="813" spans="1:8" ht="18.75" x14ac:dyDescent="0.25">
      <c r="A813" s="140"/>
      <c r="B813" s="460"/>
      <c r="C813" s="460"/>
      <c r="D813" s="460"/>
      <c r="E813" s="460"/>
      <c r="F813" s="460"/>
      <c r="G813" s="460"/>
      <c r="H813" s="460"/>
    </row>
    <row r="814" spans="1:8" ht="18.75" x14ac:dyDescent="0.25">
      <c r="A814" s="140"/>
      <c r="B814" s="460"/>
      <c r="C814" s="460"/>
      <c r="D814" s="460"/>
      <c r="E814" s="460"/>
      <c r="F814" s="460"/>
      <c r="G814" s="460"/>
      <c r="H814" s="460"/>
    </row>
    <row r="815" spans="1:8" ht="18.75" x14ac:dyDescent="0.25">
      <c r="A815" s="140"/>
      <c r="B815" s="460"/>
      <c r="C815" s="460"/>
      <c r="D815" s="460"/>
      <c r="E815" s="460"/>
      <c r="F815" s="460"/>
      <c r="G815" s="460"/>
      <c r="H815" s="460"/>
    </row>
    <row r="816" spans="1:8" ht="18.75" x14ac:dyDescent="0.25">
      <c r="A816" s="140"/>
      <c r="B816" s="460"/>
      <c r="C816" s="460"/>
      <c r="D816" s="460"/>
      <c r="E816" s="460"/>
      <c r="F816" s="460"/>
      <c r="G816" s="460"/>
      <c r="H816" s="460"/>
    </row>
    <row r="817" spans="1:8" ht="18.75" x14ac:dyDescent="0.25">
      <c r="A817" s="140"/>
      <c r="B817" s="460"/>
      <c r="C817" s="460"/>
      <c r="D817" s="460"/>
      <c r="E817" s="460"/>
      <c r="F817" s="460"/>
      <c r="G817" s="460"/>
      <c r="H817" s="460"/>
    </row>
    <row r="818" spans="1:8" ht="18.75" x14ac:dyDescent="0.25">
      <c r="A818" s="140"/>
      <c r="B818" s="460"/>
      <c r="C818" s="460"/>
      <c r="D818" s="460"/>
      <c r="E818" s="460"/>
      <c r="F818" s="460"/>
      <c r="G818" s="460"/>
      <c r="H818" s="460"/>
    </row>
    <row r="819" spans="1:8" ht="18.75" x14ac:dyDescent="0.25">
      <c r="A819" s="140"/>
      <c r="B819" s="460"/>
      <c r="C819" s="460"/>
      <c r="D819" s="460"/>
      <c r="E819" s="460"/>
      <c r="F819" s="460"/>
      <c r="G819" s="460"/>
      <c r="H819" s="460"/>
    </row>
    <row r="820" spans="1:8" ht="18.75" x14ac:dyDescent="0.25">
      <c r="A820" s="140"/>
      <c r="B820" s="460"/>
      <c r="C820" s="460"/>
      <c r="D820" s="460"/>
      <c r="E820" s="460"/>
      <c r="F820" s="460"/>
      <c r="G820" s="460"/>
      <c r="H820" s="460"/>
    </row>
    <row r="821" spans="1:8" ht="18.75" x14ac:dyDescent="0.25">
      <c r="A821" s="140"/>
      <c r="B821" s="460"/>
      <c r="C821" s="460"/>
      <c r="D821" s="460"/>
      <c r="E821" s="460"/>
      <c r="F821" s="460"/>
      <c r="G821" s="460"/>
      <c r="H821" s="460"/>
    </row>
    <row r="822" spans="1:8" ht="18.75" x14ac:dyDescent="0.25">
      <c r="A822" s="140"/>
      <c r="B822" s="460"/>
      <c r="C822" s="460"/>
      <c r="D822" s="460"/>
      <c r="E822" s="460"/>
      <c r="F822" s="460"/>
      <c r="G822" s="460"/>
      <c r="H822" s="460"/>
    </row>
    <row r="823" spans="1:8" ht="18.75" x14ac:dyDescent="0.25">
      <c r="A823" s="140"/>
      <c r="B823" s="460"/>
      <c r="C823" s="460"/>
      <c r="D823" s="460"/>
      <c r="E823" s="460"/>
      <c r="F823" s="460"/>
      <c r="G823" s="460"/>
      <c r="H823" s="460"/>
    </row>
    <row r="824" spans="1:8" ht="18.75" x14ac:dyDescent="0.25">
      <c r="A824" s="140"/>
      <c r="B824" s="460"/>
      <c r="C824" s="460"/>
      <c r="D824" s="460"/>
      <c r="E824" s="460"/>
      <c r="F824" s="460"/>
      <c r="G824" s="460"/>
      <c r="H824" s="460"/>
    </row>
    <row r="825" spans="1:8" ht="18.75" x14ac:dyDescent="0.25">
      <c r="A825" s="140"/>
      <c r="B825" s="460"/>
      <c r="C825" s="460"/>
      <c r="D825" s="460"/>
      <c r="E825" s="460"/>
      <c r="F825" s="460"/>
      <c r="G825" s="460"/>
      <c r="H825" s="460"/>
    </row>
    <row r="826" spans="1:8" ht="18.75" x14ac:dyDescent="0.25">
      <c r="A826" s="140"/>
      <c r="B826" s="460"/>
      <c r="C826" s="460"/>
      <c r="D826" s="460"/>
      <c r="E826" s="460"/>
      <c r="F826" s="460"/>
      <c r="G826" s="460"/>
      <c r="H826" s="460"/>
    </row>
    <row r="827" spans="1:8" ht="18.75" x14ac:dyDescent="0.25">
      <c r="A827" s="140"/>
      <c r="B827" s="460"/>
      <c r="C827" s="460"/>
      <c r="D827" s="460"/>
      <c r="E827" s="460"/>
      <c r="F827" s="460"/>
      <c r="G827" s="460"/>
      <c r="H827" s="460"/>
    </row>
    <row r="828" spans="1:8" ht="18.75" x14ac:dyDescent="0.25">
      <c r="A828" s="140"/>
      <c r="B828" s="460"/>
      <c r="C828" s="460"/>
      <c r="D828" s="460"/>
      <c r="E828" s="460"/>
      <c r="F828" s="460"/>
      <c r="G828" s="460"/>
      <c r="H828" s="460"/>
    </row>
    <row r="829" spans="1:8" ht="18.75" x14ac:dyDescent="0.25">
      <c r="A829" s="140"/>
      <c r="B829" s="460"/>
      <c r="C829" s="460"/>
      <c r="D829" s="460"/>
      <c r="E829" s="460"/>
      <c r="F829" s="460"/>
      <c r="G829" s="460"/>
      <c r="H829" s="460"/>
    </row>
    <row r="830" spans="1:8" ht="18.75" x14ac:dyDescent="0.25">
      <c r="A830" s="140"/>
      <c r="B830" s="460"/>
      <c r="C830" s="460"/>
      <c r="D830" s="460"/>
      <c r="E830" s="460"/>
      <c r="F830" s="460"/>
      <c r="G830" s="460"/>
      <c r="H830" s="460"/>
    </row>
    <row r="831" spans="1:8" ht="18.75" x14ac:dyDescent="0.25">
      <c r="A831" s="140"/>
      <c r="B831" s="460"/>
      <c r="C831" s="460"/>
      <c r="D831" s="460"/>
      <c r="E831" s="460"/>
      <c r="F831" s="460"/>
      <c r="G831" s="460"/>
      <c r="H831" s="460"/>
    </row>
    <row r="832" spans="1:8" ht="18.75" x14ac:dyDescent="0.25">
      <c r="A832" s="140"/>
      <c r="B832" s="460"/>
      <c r="C832" s="460"/>
      <c r="D832" s="460"/>
      <c r="E832" s="460"/>
      <c r="F832" s="460"/>
      <c r="G832" s="460"/>
      <c r="H832" s="460"/>
    </row>
    <row r="833" spans="1:8" ht="18.75" x14ac:dyDescent="0.25">
      <c r="A833" s="140"/>
      <c r="B833" s="460"/>
      <c r="C833" s="460"/>
      <c r="D833" s="460"/>
      <c r="E833" s="460"/>
      <c r="F833" s="460"/>
      <c r="G833" s="460"/>
      <c r="H833" s="460"/>
    </row>
    <row r="834" spans="1:8" ht="18.75" x14ac:dyDescent="0.25">
      <c r="A834" s="140"/>
      <c r="B834" s="460"/>
      <c r="C834" s="460"/>
      <c r="D834" s="460"/>
      <c r="E834" s="460"/>
      <c r="F834" s="460"/>
      <c r="G834" s="460"/>
      <c r="H834" s="460"/>
    </row>
    <row r="835" spans="1:8" ht="18.75" x14ac:dyDescent="0.25">
      <c r="A835" s="140"/>
      <c r="B835" s="460"/>
      <c r="C835" s="460"/>
      <c r="D835" s="460"/>
      <c r="E835" s="460"/>
      <c r="F835" s="460"/>
      <c r="G835" s="460"/>
      <c r="H835" s="460"/>
    </row>
    <row r="836" spans="1:8" ht="18.75" x14ac:dyDescent="0.25">
      <c r="A836" s="140"/>
      <c r="B836" s="460"/>
      <c r="C836" s="460"/>
      <c r="D836" s="460"/>
      <c r="E836" s="460"/>
      <c r="F836" s="460"/>
      <c r="G836" s="460"/>
      <c r="H836" s="460"/>
    </row>
    <row r="837" spans="1:8" ht="18.75" x14ac:dyDescent="0.25">
      <c r="A837" s="140"/>
      <c r="B837" s="460"/>
      <c r="C837" s="460"/>
      <c r="D837" s="460"/>
      <c r="E837" s="460"/>
      <c r="F837" s="460"/>
      <c r="G837" s="460"/>
      <c r="H837" s="460"/>
    </row>
    <row r="838" spans="1:8" ht="18.75" x14ac:dyDescent="0.25">
      <c r="A838" s="140"/>
      <c r="B838" s="460"/>
      <c r="C838" s="460"/>
      <c r="D838" s="460"/>
      <c r="E838" s="460"/>
      <c r="F838" s="460"/>
      <c r="G838" s="460"/>
      <c r="H838" s="460"/>
    </row>
    <row r="839" spans="1:8" ht="18.75" x14ac:dyDescent="0.25">
      <c r="A839" s="140"/>
      <c r="B839" s="460"/>
      <c r="C839" s="460"/>
      <c r="D839" s="460"/>
      <c r="E839" s="460"/>
      <c r="F839" s="460"/>
      <c r="G839" s="460"/>
      <c r="H839" s="460"/>
    </row>
    <row r="840" spans="1:8" ht="18.75" x14ac:dyDescent="0.25">
      <c r="A840" s="140"/>
      <c r="B840" s="460"/>
      <c r="C840" s="460"/>
      <c r="D840" s="460"/>
      <c r="E840" s="460"/>
      <c r="F840" s="460"/>
      <c r="G840" s="460"/>
      <c r="H840" s="460"/>
    </row>
    <row r="841" spans="1:8" ht="18.75" x14ac:dyDescent="0.25">
      <c r="A841" s="140"/>
      <c r="B841" s="460"/>
      <c r="C841" s="460"/>
      <c r="D841" s="460"/>
      <c r="E841" s="460"/>
      <c r="F841" s="460"/>
      <c r="G841" s="460"/>
      <c r="H841" s="460"/>
    </row>
    <row r="842" spans="1:8" ht="18.75" x14ac:dyDescent="0.25">
      <c r="A842" s="140"/>
      <c r="B842" s="460"/>
      <c r="C842" s="460"/>
      <c r="D842" s="460"/>
      <c r="E842" s="460"/>
      <c r="F842" s="460"/>
      <c r="G842" s="460"/>
      <c r="H842" s="460"/>
    </row>
    <row r="843" spans="1:8" ht="18.75" x14ac:dyDescent="0.25">
      <c r="A843" s="140"/>
      <c r="B843" s="460"/>
      <c r="C843" s="460"/>
      <c r="D843" s="460"/>
      <c r="E843" s="460"/>
      <c r="F843" s="460"/>
      <c r="G843" s="460"/>
      <c r="H843" s="460"/>
    </row>
    <row r="844" spans="1:8" ht="18.75" x14ac:dyDescent="0.25">
      <c r="A844" s="140"/>
      <c r="B844" s="460"/>
      <c r="C844" s="460"/>
      <c r="D844" s="460"/>
      <c r="E844" s="460"/>
      <c r="F844" s="460"/>
      <c r="G844" s="460"/>
      <c r="H844" s="460"/>
    </row>
    <row r="845" spans="1:8" ht="18.75" x14ac:dyDescent="0.25">
      <c r="A845" s="140"/>
      <c r="B845" s="460"/>
      <c r="C845" s="460"/>
      <c r="D845" s="460"/>
      <c r="E845" s="460"/>
      <c r="F845" s="460"/>
      <c r="G845" s="460"/>
      <c r="H845" s="460"/>
    </row>
    <row r="846" spans="1:8" ht="18.75" x14ac:dyDescent="0.25">
      <c r="A846" s="140"/>
      <c r="B846" s="460"/>
      <c r="C846" s="460"/>
      <c r="D846" s="460"/>
      <c r="E846" s="460"/>
      <c r="F846" s="460"/>
      <c r="G846" s="460"/>
      <c r="H846" s="460"/>
    </row>
    <row r="847" spans="1:8" ht="18.75" x14ac:dyDescent="0.25">
      <c r="A847" s="140"/>
      <c r="B847" s="460"/>
      <c r="C847" s="460"/>
      <c r="D847" s="460"/>
      <c r="E847" s="460"/>
      <c r="F847" s="460"/>
      <c r="G847" s="460"/>
      <c r="H847" s="460"/>
    </row>
    <row r="848" spans="1:8" ht="18.75" x14ac:dyDescent="0.25">
      <c r="A848" s="140"/>
      <c r="B848" s="460"/>
      <c r="C848" s="460"/>
      <c r="D848" s="460"/>
      <c r="E848" s="460"/>
      <c r="F848" s="460"/>
      <c r="G848" s="460"/>
      <c r="H848" s="460"/>
    </row>
    <row r="849" spans="1:8" ht="18.75" x14ac:dyDescent="0.25">
      <c r="A849" s="140"/>
      <c r="B849" s="460"/>
      <c r="C849" s="460"/>
      <c r="D849" s="460"/>
      <c r="E849" s="460"/>
      <c r="F849" s="460"/>
      <c r="G849" s="460"/>
      <c r="H849" s="460"/>
    </row>
    <row r="850" spans="1:8" ht="18.75" x14ac:dyDescent="0.25">
      <c r="A850" s="140"/>
      <c r="B850" s="460"/>
      <c r="C850" s="460"/>
      <c r="D850" s="460"/>
      <c r="E850" s="460"/>
      <c r="F850" s="460"/>
      <c r="G850" s="460"/>
      <c r="H850" s="460"/>
    </row>
    <row r="851" spans="1:8" ht="18.75" x14ac:dyDescent="0.25">
      <c r="A851" s="140"/>
      <c r="B851" s="460"/>
      <c r="C851" s="460"/>
      <c r="D851" s="460"/>
      <c r="E851" s="460"/>
      <c r="F851" s="460"/>
      <c r="G851" s="460"/>
      <c r="H851" s="460"/>
    </row>
    <row r="852" spans="1:8" ht="18.75" x14ac:dyDescent="0.25">
      <c r="A852" s="140"/>
      <c r="B852" s="460"/>
      <c r="C852" s="460"/>
      <c r="D852" s="460"/>
      <c r="E852" s="460"/>
      <c r="F852" s="460"/>
      <c r="G852" s="460"/>
      <c r="H852" s="460"/>
    </row>
    <row r="853" spans="1:8" ht="18.75" x14ac:dyDescent="0.25">
      <c r="A853" s="140"/>
      <c r="B853" s="460"/>
      <c r="C853" s="460"/>
      <c r="D853" s="460"/>
      <c r="E853" s="460"/>
      <c r="F853" s="460"/>
      <c r="G853" s="460"/>
      <c r="H853" s="460"/>
    </row>
    <row r="854" spans="1:8" ht="18.75" x14ac:dyDescent="0.25">
      <c r="A854" s="140"/>
      <c r="B854" s="460"/>
      <c r="C854" s="460"/>
      <c r="D854" s="460"/>
      <c r="E854" s="460"/>
      <c r="F854" s="460"/>
      <c r="G854" s="460"/>
      <c r="H854" s="460"/>
    </row>
    <row r="855" spans="1:8" ht="18.75" x14ac:dyDescent="0.25">
      <c r="A855" s="140"/>
      <c r="B855" s="460"/>
      <c r="C855" s="460"/>
      <c r="D855" s="460"/>
      <c r="E855" s="460"/>
      <c r="F855" s="460"/>
      <c r="G855" s="460"/>
      <c r="H855" s="460"/>
    </row>
    <row r="856" spans="1:8" ht="18.75" x14ac:dyDescent="0.25">
      <c r="A856" s="140"/>
      <c r="B856" s="460"/>
      <c r="C856" s="460"/>
      <c r="D856" s="460"/>
      <c r="E856" s="460"/>
      <c r="F856" s="460"/>
      <c r="G856" s="460"/>
      <c r="H856" s="460"/>
    </row>
    <row r="857" spans="1:8" ht="18.75" x14ac:dyDescent="0.25">
      <c r="A857" s="140"/>
      <c r="B857" s="460"/>
      <c r="C857" s="460"/>
      <c r="D857" s="460"/>
      <c r="E857" s="460"/>
      <c r="F857" s="460"/>
      <c r="G857" s="460"/>
      <c r="H857" s="460"/>
    </row>
    <row r="858" spans="1:8" ht="18.75" x14ac:dyDescent="0.25">
      <c r="A858" s="140"/>
      <c r="B858" s="460"/>
      <c r="C858" s="460"/>
      <c r="D858" s="460"/>
      <c r="E858" s="460"/>
      <c r="F858" s="460"/>
      <c r="G858" s="460"/>
      <c r="H858" s="460"/>
    </row>
    <row r="859" spans="1:8" ht="18.75" x14ac:dyDescent="0.25">
      <c r="A859" s="140"/>
      <c r="B859" s="460"/>
      <c r="C859" s="460"/>
      <c r="D859" s="460"/>
      <c r="E859" s="460"/>
      <c r="F859" s="460"/>
      <c r="G859" s="460"/>
      <c r="H859" s="460"/>
    </row>
    <row r="860" spans="1:8" ht="18.75" x14ac:dyDescent="0.25">
      <c r="A860" s="140"/>
      <c r="B860" s="460"/>
      <c r="C860" s="460"/>
      <c r="D860" s="460"/>
      <c r="E860" s="460"/>
      <c r="F860" s="460"/>
      <c r="G860" s="460"/>
      <c r="H860" s="460"/>
    </row>
    <row r="861" spans="1:8" ht="18.75" x14ac:dyDescent="0.25">
      <c r="A861" s="140"/>
      <c r="B861" s="460"/>
      <c r="C861" s="460"/>
      <c r="D861" s="460"/>
      <c r="E861" s="460"/>
      <c r="F861" s="460"/>
      <c r="G861" s="460"/>
      <c r="H861" s="460"/>
    </row>
    <row r="862" spans="1:8" ht="18.75" x14ac:dyDescent="0.25">
      <c r="A862" s="140"/>
      <c r="B862" s="460"/>
      <c r="C862" s="460"/>
      <c r="D862" s="460"/>
      <c r="E862" s="460"/>
      <c r="F862" s="460"/>
      <c r="G862" s="460"/>
      <c r="H862" s="460"/>
    </row>
    <row r="863" spans="1:8" ht="18.75" x14ac:dyDescent="0.25">
      <c r="A863" s="140"/>
      <c r="B863" s="460"/>
      <c r="C863" s="460"/>
      <c r="D863" s="460"/>
      <c r="E863" s="460"/>
      <c r="F863" s="460"/>
      <c r="G863" s="460"/>
      <c r="H863" s="460"/>
    </row>
    <row r="864" spans="1:8" ht="18.75" x14ac:dyDescent="0.25">
      <c r="A864" s="140"/>
      <c r="B864" s="460"/>
      <c r="C864" s="460"/>
      <c r="D864" s="460"/>
      <c r="E864" s="460"/>
      <c r="F864" s="460"/>
      <c r="G864" s="460"/>
      <c r="H864" s="460"/>
    </row>
    <row r="865" spans="1:8" ht="18.75" x14ac:dyDescent="0.25">
      <c r="A865" s="140"/>
      <c r="B865" s="460"/>
      <c r="C865" s="460"/>
      <c r="D865" s="460"/>
      <c r="E865" s="460"/>
      <c r="F865" s="460"/>
      <c r="G865" s="460"/>
      <c r="H865" s="460"/>
    </row>
    <row r="866" spans="1:8" ht="18.75" x14ac:dyDescent="0.25">
      <c r="A866" s="140"/>
      <c r="B866" s="460"/>
      <c r="C866" s="460"/>
      <c r="D866" s="460"/>
      <c r="E866" s="460"/>
      <c r="F866" s="460"/>
      <c r="G866" s="460"/>
      <c r="H866" s="460"/>
    </row>
    <row r="867" spans="1:8" ht="18.75" x14ac:dyDescent="0.25">
      <c r="A867" s="140"/>
      <c r="B867" s="460"/>
      <c r="C867" s="460"/>
      <c r="D867" s="460"/>
      <c r="E867" s="460"/>
      <c r="F867" s="460"/>
      <c r="G867" s="460"/>
      <c r="H867" s="460"/>
    </row>
    <row r="868" spans="1:8" ht="18.75" x14ac:dyDescent="0.25">
      <c r="A868" s="140"/>
      <c r="B868" s="460"/>
      <c r="C868" s="460"/>
      <c r="D868" s="460"/>
      <c r="E868" s="460"/>
      <c r="F868" s="460"/>
      <c r="G868" s="460"/>
      <c r="H868" s="460"/>
    </row>
    <row r="869" spans="1:8" ht="18.75" x14ac:dyDescent="0.25">
      <c r="A869" s="140"/>
      <c r="B869" s="460"/>
      <c r="C869" s="460"/>
      <c r="D869" s="460"/>
      <c r="E869" s="460"/>
      <c r="F869" s="460"/>
      <c r="G869" s="460"/>
      <c r="H869" s="460"/>
    </row>
    <row r="870" spans="1:8" ht="18.75" x14ac:dyDescent="0.25">
      <c r="A870" s="140"/>
      <c r="B870" s="460"/>
      <c r="C870" s="460"/>
      <c r="D870" s="460"/>
      <c r="E870" s="460"/>
      <c r="F870" s="460"/>
      <c r="G870" s="460"/>
      <c r="H870" s="460"/>
    </row>
    <row r="871" spans="1:8" ht="18.75" x14ac:dyDescent="0.25">
      <c r="A871" s="140"/>
      <c r="B871" s="460"/>
      <c r="C871" s="460"/>
      <c r="D871" s="460"/>
      <c r="E871" s="460"/>
      <c r="F871" s="460"/>
      <c r="G871" s="460"/>
      <c r="H871" s="460"/>
    </row>
    <row r="872" spans="1:8" ht="18.75" x14ac:dyDescent="0.25">
      <c r="A872" s="140"/>
      <c r="B872" s="460"/>
      <c r="C872" s="460"/>
      <c r="D872" s="460"/>
      <c r="E872" s="460"/>
      <c r="F872" s="460"/>
      <c r="G872" s="460"/>
      <c r="H872" s="460"/>
    </row>
    <row r="873" spans="1:8" ht="18.75" x14ac:dyDescent="0.25">
      <c r="A873" s="140"/>
      <c r="B873" s="460"/>
      <c r="C873" s="460"/>
      <c r="D873" s="460"/>
      <c r="E873" s="460"/>
      <c r="F873" s="460"/>
      <c r="G873" s="460"/>
      <c r="H873" s="460"/>
    </row>
    <row r="874" spans="1:8" ht="18.75" x14ac:dyDescent="0.25">
      <c r="A874" s="140"/>
      <c r="B874" s="460"/>
      <c r="C874" s="460"/>
      <c r="D874" s="460"/>
      <c r="E874" s="460"/>
      <c r="F874" s="460"/>
      <c r="G874" s="460"/>
      <c r="H874" s="460"/>
    </row>
    <row r="875" spans="1:8" ht="18.75" x14ac:dyDescent="0.25">
      <c r="A875" s="140"/>
      <c r="B875" s="460"/>
      <c r="C875" s="460"/>
      <c r="D875" s="460"/>
      <c r="E875" s="460"/>
      <c r="F875" s="460"/>
      <c r="G875" s="460"/>
      <c r="H875" s="460"/>
    </row>
    <row r="876" spans="1:8" ht="18.75" x14ac:dyDescent="0.25">
      <c r="A876" s="140"/>
      <c r="B876" s="460"/>
      <c r="C876" s="460"/>
      <c r="D876" s="460"/>
      <c r="E876" s="460"/>
      <c r="F876" s="460"/>
      <c r="G876" s="460"/>
      <c r="H876" s="460"/>
    </row>
    <row r="877" spans="1:8" ht="18.75" x14ac:dyDescent="0.25">
      <c r="A877" s="140"/>
      <c r="B877" s="460"/>
      <c r="C877" s="460"/>
      <c r="D877" s="460"/>
      <c r="E877" s="460"/>
      <c r="F877" s="460"/>
      <c r="G877" s="460"/>
      <c r="H877" s="460"/>
    </row>
    <row r="878" spans="1:8" ht="18.75" x14ac:dyDescent="0.25">
      <c r="A878" s="140"/>
      <c r="B878" s="460"/>
      <c r="C878" s="460"/>
      <c r="D878" s="460"/>
      <c r="E878" s="460"/>
      <c r="F878" s="460"/>
      <c r="G878" s="460"/>
      <c r="H878" s="460"/>
    </row>
    <row r="879" spans="1:8" ht="18.75" x14ac:dyDescent="0.25">
      <c r="A879" s="140"/>
      <c r="B879" s="460"/>
      <c r="C879" s="460"/>
      <c r="D879" s="460"/>
      <c r="E879" s="460"/>
      <c r="F879" s="460"/>
      <c r="G879" s="460"/>
      <c r="H879" s="460"/>
    </row>
    <row r="880" spans="1:8" ht="18.75" x14ac:dyDescent="0.25">
      <c r="A880" s="140"/>
      <c r="B880" s="460"/>
      <c r="C880" s="460"/>
      <c r="D880" s="460"/>
      <c r="E880" s="460"/>
      <c r="F880" s="460"/>
      <c r="G880" s="460"/>
      <c r="H880" s="460"/>
    </row>
    <row r="881" spans="1:8" ht="18.75" x14ac:dyDescent="0.25">
      <c r="A881" s="140"/>
      <c r="B881" s="460"/>
      <c r="C881" s="460"/>
      <c r="D881" s="460"/>
      <c r="E881" s="460"/>
      <c r="F881" s="460"/>
      <c r="G881" s="460"/>
      <c r="H881" s="460"/>
    </row>
    <row r="882" spans="1:8" ht="18.75" x14ac:dyDescent="0.25">
      <c r="A882" s="140"/>
      <c r="B882" s="460"/>
      <c r="C882" s="460"/>
      <c r="D882" s="460"/>
      <c r="E882" s="460"/>
      <c r="F882" s="460"/>
      <c r="G882" s="460"/>
      <c r="H882" s="460"/>
    </row>
    <row r="883" spans="1:8" ht="18.75" x14ac:dyDescent="0.25">
      <c r="A883" s="140"/>
      <c r="B883" s="460"/>
      <c r="C883" s="460"/>
      <c r="D883" s="460"/>
      <c r="E883" s="460"/>
      <c r="F883" s="460"/>
      <c r="G883" s="460"/>
      <c r="H883" s="460"/>
    </row>
    <row r="884" spans="1:8" ht="18.75" x14ac:dyDescent="0.25">
      <c r="A884" s="140"/>
      <c r="B884" s="460"/>
      <c r="C884" s="460"/>
      <c r="D884" s="460"/>
      <c r="E884" s="460"/>
      <c r="F884" s="460"/>
      <c r="G884" s="460"/>
      <c r="H884" s="460"/>
    </row>
    <row r="885" spans="1:8" ht="18.75" x14ac:dyDescent="0.25">
      <c r="A885" s="140"/>
      <c r="B885" s="460"/>
      <c r="C885" s="460"/>
      <c r="D885" s="460"/>
      <c r="E885" s="460"/>
      <c r="F885" s="460"/>
      <c r="G885" s="460"/>
      <c r="H885" s="460"/>
    </row>
    <row r="886" spans="1:8" ht="18.75" x14ac:dyDescent="0.25">
      <c r="A886" s="140"/>
      <c r="B886" s="460"/>
      <c r="C886" s="460"/>
      <c r="D886" s="460"/>
      <c r="E886" s="460"/>
      <c r="F886" s="460"/>
      <c r="G886" s="460"/>
      <c r="H886" s="460"/>
    </row>
    <row r="887" spans="1:8" ht="18.75" x14ac:dyDescent="0.25">
      <c r="A887" s="140"/>
      <c r="B887" s="460"/>
      <c r="C887" s="460"/>
      <c r="D887" s="460"/>
      <c r="E887" s="460"/>
      <c r="F887" s="460"/>
      <c r="G887" s="460"/>
      <c r="H887" s="460"/>
    </row>
    <row r="888" spans="1:8" ht="18.75" x14ac:dyDescent="0.25">
      <c r="A888" s="140"/>
      <c r="B888" s="460"/>
      <c r="C888" s="460"/>
      <c r="D888" s="460"/>
      <c r="E888" s="460"/>
      <c r="F888" s="460"/>
      <c r="G888" s="460"/>
      <c r="H888" s="460"/>
    </row>
    <row r="889" spans="1:8" ht="18.75" x14ac:dyDescent="0.25">
      <c r="A889" s="140"/>
      <c r="B889" s="460"/>
      <c r="C889" s="460"/>
      <c r="D889" s="460"/>
      <c r="E889" s="460"/>
      <c r="F889" s="460"/>
      <c r="G889" s="460"/>
      <c r="H889" s="460"/>
    </row>
    <row r="890" spans="1:8" ht="18.75" x14ac:dyDescent="0.25">
      <c r="A890" s="140"/>
      <c r="B890" s="460"/>
      <c r="C890" s="460"/>
      <c r="D890" s="460"/>
      <c r="E890" s="460"/>
      <c r="F890" s="460"/>
      <c r="G890" s="460"/>
      <c r="H890" s="460"/>
    </row>
    <row r="891" spans="1:8" ht="18.75" x14ac:dyDescent="0.25">
      <c r="A891" s="140"/>
      <c r="B891" s="460"/>
      <c r="C891" s="460"/>
      <c r="D891" s="460"/>
      <c r="E891" s="460"/>
      <c r="F891" s="460"/>
      <c r="G891" s="460"/>
      <c r="H891" s="460"/>
    </row>
    <row r="892" spans="1:8" ht="18.75" x14ac:dyDescent="0.25">
      <c r="A892" s="140"/>
      <c r="B892" s="460"/>
      <c r="C892" s="460"/>
      <c r="D892" s="460"/>
      <c r="E892" s="460"/>
      <c r="F892" s="460"/>
      <c r="G892" s="460"/>
      <c r="H892" s="460"/>
    </row>
    <row r="893" spans="1:8" ht="18.75" x14ac:dyDescent="0.25">
      <c r="A893" s="140"/>
      <c r="B893" s="460"/>
      <c r="C893" s="460"/>
      <c r="D893" s="460"/>
      <c r="E893" s="460"/>
      <c r="F893" s="460"/>
      <c r="G893" s="460"/>
      <c r="H893" s="460"/>
    </row>
    <row r="894" spans="1:8" ht="18.75" x14ac:dyDescent="0.25">
      <c r="A894" s="140"/>
      <c r="B894" s="460"/>
      <c r="C894" s="460"/>
      <c r="D894" s="460"/>
      <c r="E894" s="460"/>
      <c r="F894" s="460"/>
      <c r="G894" s="460"/>
      <c r="H894" s="460"/>
    </row>
    <row r="895" spans="1:8" ht="18.75" x14ac:dyDescent="0.25">
      <c r="A895" s="140"/>
      <c r="B895" s="460"/>
      <c r="C895" s="460"/>
      <c r="D895" s="460"/>
      <c r="E895" s="460"/>
      <c r="F895" s="460"/>
      <c r="G895" s="460"/>
      <c r="H895" s="460"/>
    </row>
    <row r="896" spans="1:8" ht="18.75" x14ac:dyDescent="0.25">
      <c r="A896" s="140"/>
      <c r="B896" s="460"/>
      <c r="C896" s="460"/>
      <c r="D896" s="460"/>
      <c r="E896" s="460"/>
      <c r="F896" s="460"/>
      <c r="G896" s="460"/>
      <c r="H896" s="460"/>
    </row>
    <row r="897" spans="1:8" ht="18.75" x14ac:dyDescent="0.25">
      <c r="A897" s="140"/>
      <c r="B897" s="460"/>
      <c r="C897" s="460"/>
      <c r="D897" s="460"/>
      <c r="E897" s="460"/>
      <c r="F897" s="460"/>
      <c r="G897" s="460"/>
      <c r="H897" s="460"/>
    </row>
    <row r="898" spans="1:8" ht="18.75" x14ac:dyDescent="0.25">
      <c r="A898" s="140"/>
      <c r="B898" s="460"/>
      <c r="C898" s="460"/>
      <c r="D898" s="460"/>
      <c r="E898" s="460"/>
      <c r="F898" s="460"/>
      <c r="G898" s="460"/>
      <c r="H898" s="460"/>
    </row>
    <row r="899" spans="1:8" ht="18.75" x14ac:dyDescent="0.25">
      <c r="A899" s="140"/>
      <c r="B899" s="460"/>
      <c r="C899" s="460"/>
      <c r="D899" s="460"/>
      <c r="E899" s="460"/>
      <c r="F899" s="460"/>
      <c r="G899" s="460"/>
      <c r="H899" s="460"/>
    </row>
    <row r="900" spans="1:8" ht="18.75" x14ac:dyDescent="0.25">
      <c r="A900" s="140"/>
      <c r="B900" s="460"/>
      <c r="C900" s="460"/>
      <c r="D900" s="460"/>
      <c r="E900" s="460"/>
      <c r="F900" s="460"/>
      <c r="G900" s="460"/>
      <c r="H900" s="460"/>
    </row>
    <row r="901" spans="1:8" ht="18.75" x14ac:dyDescent="0.25">
      <c r="A901" s="140"/>
      <c r="B901" s="460"/>
      <c r="C901" s="460"/>
      <c r="D901" s="460"/>
      <c r="E901" s="460"/>
      <c r="F901" s="460"/>
      <c r="G901" s="460"/>
      <c r="H901" s="460"/>
    </row>
    <row r="902" spans="1:8" ht="18.75" x14ac:dyDescent="0.25">
      <c r="A902" s="140"/>
      <c r="B902" s="460"/>
      <c r="C902" s="460"/>
      <c r="D902" s="460"/>
      <c r="E902" s="460"/>
      <c r="F902" s="460"/>
      <c r="G902" s="460"/>
      <c r="H902" s="460"/>
    </row>
    <row r="903" spans="1:8" ht="18.75" x14ac:dyDescent="0.25">
      <c r="A903" s="140"/>
      <c r="B903" s="460"/>
      <c r="C903" s="460"/>
      <c r="D903" s="460"/>
      <c r="E903" s="460"/>
      <c r="F903" s="460"/>
      <c r="G903" s="460"/>
      <c r="H903" s="460"/>
    </row>
    <row r="904" spans="1:8" ht="18.75" x14ac:dyDescent="0.25">
      <c r="A904" s="140"/>
      <c r="B904" s="460"/>
      <c r="C904" s="460"/>
      <c r="D904" s="460"/>
      <c r="E904" s="460"/>
      <c r="F904" s="460"/>
      <c r="G904" s="460"/>
      <c r="H904" s="460"/>
    </row>
    <row r="905" spans="1:8" ht="18.75" x14ac:dyDescent="0.25">
      <c r="A905" s="140"/>
      <c r="B905" s="460"/>
      <c r="C905" s="460"/>
      <c r="D905" s="460"/>
      <c r="E905" s="460"/>
      <c r="F905" s="460"/>
      <c r="G905" s="460"/>
      <c r="H905" s="460"/>
    </row>
    <row r="906" spans="1:8" ht="18.75" x14ac:dyDescent="0.25">
      <c r="A906" s="140"/>
      <c r="B906" s="460"/>
      <c r="C906" s="460"/>
      <c r="D906" s="460"/>
      <c r="E906" s="460"/>
      <c r="F906" s="460"/>
      <c r="G906" s="460"/>
      <c r="H906" s="460"/>
    </row>
    <row r="907" spans="1:8" ht="18.75" x14ac:dyDescent="0.25">
      <c r="A907" s="140"/>
      <c r="B907" s="460"/>
      <c r="C907" s="460"/>
      <c r="D907" s="460"/>
      <c r="E907" s="460"/>
      <c r="F907" s="460"/>
      <c r="G907" s="460"/>
      <c r="H907" s="460"/>
    </row>
    <row r="908" spans="1:8" ht="18.75" x14ac:dyDescent="0.25">
      <c r="A908" s="140"/>
      <c r="B908" s="460"/>
      <c r="C908" s="460"/>
      <c r="D908" s="460"/>
      <c r="E908" s="460"/>
      <c r="F908" s="460"/>
      <c r="G908" s="460"/>
      <c r="H908" s="460"/>
    </row>
    <row r="909" spans="1:8" ht="18.75" x14ac:dyDescent="0.25">
      <c r="A909" s="140"/>
      <c r="B909" s="460"/>
      <c r="C909" s="460"/>
      <c r="D909" s="460"/>
      <c r="E909" s="460"/>
      <c r="F909" s="460"/>
      <c r="G909" s="460"/>
      <c r="H909" s="460"/>
    </row>
    <row r="910" spans="1:8" ht="18.75" x14ac:dyDescent="0.25">
      <c r="A910" s="140"/>
      <c r="B910" s="460"/>
      <c r="C910" s="460"/>
      <c r="D910" s="460"/>
      <c r="E910" s="460"/>
      <c r="F910" s="460"/>
      <c r="G910" s="460"/>
      <c r="H910" s="460"/>
    </row>
    <row r="911" spans="1:8" ht="18.75" x14ac:dyDescent="0.25">
      <c r="A911" s="140"/>
      <c r="B911" s="460"/>
      <c r="C911" s="460"/>
      <c r="D911" s="460"/>
      <c r="E911" s="460"/>
      <c r="F911" s="460"/>
      <c r="G911" s="460"/>
      <c r="H911" s="460"/>
    </row>
    <row r="912" spans="1:8" ht="18.75" x14ac:dyDescent="0.25">
      <c r="A912" s="140"/>
      <c r="B912" s="460"/>
      <c r="C912" s="460"/>
      <c r="D912" s="460"/>
      <c r="E912" s="460"/>
      <c r="F912" s="460"/>
      <c r="G912" s="460"/>
      <c r="H912" s="460"/>
    </row>
    <row r="913" spans="1:8" ht="18.75" x14ac:dyDescent="0.25">
      <c r="A913" s="140"/>
      <c r="B913" s="460"/>
      <c r="C913" s="460"/>
      <c r="D913" s="460"/>
      <c r="E913" s="460"/>
      <c r="F913" s="460"/>
      <c r="G913" s="460"/>
      <c r="H913" s="460"/>
    </row>
    <row r="914" spans="1:8" ht="18.75" x14ac:dyDescent="0.25">
      <c r="A914" s="140"/>
      <c r="B914" s="460"/>
      <c r="C914" s="460"/>
      <c r="D914" s="460"/>
      <c r="E914" s="460"/>
      <c r="F914" s="460"/>
      <c r="G914" s="460"/>
      <c r="H914" s="460"/>
    </row>
    <row r="915" spans="1:8" ht="18.75" x14ac:dyDescent="0.25">
      <c r="A915" s="140"/>
      <c r="B915" s="460"/>
      <c r="C915" s="460"/>
      <c r="D915" s="460"/>
      <c r="E915" s="460"/>
      <c r="F915" s="460"/>
      <c r="G915" s="460"/>
      <c r="H915" s="460"/>
    </row>
    <row r="916" spans="1:8" ht="18.75" x14ac:dyDescent="0.25">
      <c r="A916" s="140"/>
      <c r="B916" s="460"/>
      <c r="C916" s="460"/>
      <c r="D916" s="460"/>
      <c r="E916" s="460"/>
      <c r="F916" s="460"/>
      <c r="G916" s="460"/>
      <c r="H916" s="460"/>
    </row>
    <row r="917" spans="1:8" ht="18.75" x14ac:dyDescent="0.25">
      <c r="A917" s="140"/>
      <c r="B917" s="460"/>
      <c r="C917" s="460"/>
      <c r="D917" s="460"/>
      <c r="E917" s="460"/>
      <c r="F917" s="460"/>
      <c r="G917" s="460"/>
      <c r="H917" s="460"/>
    </row>
    <row r="918" spans="1:8" ht="18.75" x14ac:dyDescent="0.25">
      <c r="A918" s="140"/>
      <c r="B918" s="460"/>
      <c r="C918" s="460"/>
      <c r="D918" s="460"/>
      <c r="E918" s="460"/>
      <c r="F918" s="460"/>
      <c r="G918" s="460"/>
      <c r="H918" s="460"/>
    </row>
    <row r="919" spans="1:8" ht="18.75" x14ac:dyDescent="0.25">
      <c r="A919" s="140"/>
      <c r="B919" s="460"/>
      <c r="C919" s="460"/>
      <c r="D919" s="460"/>
      <c r="E919" s="460"/>
      <c r="F919" s="460"/>
      <c r="G919" s="460"/>
      <c r="H919" s="460"/>
    </row>
    <row r="920" spans="1:8" ht="18.75" x14ac:dyDescent="0.25">
      <c r="A920" s="140"/>
      <c r="B920" s="460"/>
      <c r="C920" s="460"/>
      <c r="D920" s="460"/>
      <c r="E920" s="460"/>
      <c r="F920" s="460"/>
      <c r="G920" s="460"/>
      <c r="H920" s="460"/>
    </row>
    <row r="921" spans="1:8" ht="18.75" x14ac:dyDescent="0.25">
      <c r="A921" s="140"/>
      <c r="B921" s="460"/>
      <c r="C921" s="460"/>
      <c r="D921" s="460"/>
      <c r="E921" s="460"/>
      <c r="F921" s="460"/>
      <c r="G921" s="460"/>
      <c r="H921" s="460"/>
    </row>
    <row r="922" spans="1:8" ht="18.75" x14ac:dyDescent="0.25">
      <c r="A922" s="140"/>
      <c r="B922" s="460"/>
      <c r="C922" s="460"/>
      <c r="D922" s="460"/>
      <c r="E922" s="460"/>
      <c r="F922" s="460"/>
      <c r="G922" s="460"/>
      <c r="H922" s="460"/>
    </row>
    <row r="923" spans="1:8" ht="18.75" x14ac:dyDescent="0.25">
      <c r="A923" s="140"/>
      <c r="B923" s="460"/>
      <c r="C923" s="460"/>
      <c r="D923" s="460"/>
      <c r="E923" s="460"/>
      <c r="F923" s="460"/>
      <c r="G923" s="460"/>
      <c r="H923" s="460"/>
    </row>
    <row r="924" spans="1:8" ht="18.75" x14ac:dyDescent="0.25">
      <c r="A924" s="140"/>
      <c r="B924" s="460"/>
      <c r="C924" s="460"/>
      <c r="D924" s="460"/>
      <c r="E924" s="460"/>
      <c r="F924" s="460"/>
      <c r="G924" s="460"/>
      <c r="H924" s="460"/>
    </row>
    <row r="925" spans="1:8" ht="18.75" x14ac:dyDescent="0.25">
      <c r="A925" s="140"/>
      <c r="B925" s="460"/>
      <c r="C925" s="460"/>
      <c r="D925" s="460"/>
      <c r="E925" s="460"/>
      <c r="F925" s="460"/>
      <c r="G925" s="460"/>
      <c r="H925" s="460"/>
    </row>
    <row r="926" spans="1:8" ht="18.75" x14ac:dyDescent="0.25">
      <c r="A926" s="140"/>
      <c r="B926" s="460"/>
      <c r="C926" s="460"/>
      <c r="D926" s="460"/>
      <c r="E926" s="460"/>
      <c r="F926" s="460"/>
      <c r="G926" s="460"/>
      <c r="H926" s="460"/>
    </row>
    <row r="927" spans="1:8" ht="18.75" x14ac:dyDescent="0.25">
      <c r="A927" s="140"/>
      <c r="B927" s="460"/>
      <c r="C927" s="460"/>
      <c r="D927" s="460"/>
      <c r="E927" s="460"/>
      <c r="F927" s="460"/>
      <c r="G927" s="460"/>
      <c r="H927" s="460"/>
    </row>
    <row r="928" spans="1:8" ht="18.75" x14ac:dyDescent="0.25">
      <c r="A928" s="140"/>
      <c r="B928" s="460"/>
      <c r="C928" s="460"/>
      <c r="D928" s="460"/>
      <c r="E928" s="460"/>
      <c r="F928" s="460"/>
      <c r="G928" s="460"/>
      <c r="H928" s="460"/>
    </row>
    <row r="929" spans="1:8" ht="18.75" x14ac:dyDescent="0.25">
      <c r="A929" s="140"/>
      <c r="B929" s="460"/>
      <c r="C929" s="460"/>
      <c r="D929" s="460"/>
      <c r="E929" s="460"/>
      <c r="F929" s="460"/>
      <c r="G929" s="460"/>
      <c r="H929" s="460"/>
    </row>
    <row r="930" spans="1:8" ht="18.75" x14ac:dyDescent="0.25">
      <c r="A930" s="140"/>
      <c r="B930" s="460"/>
      <c r="C930" s="460"/>
      <c r="D930" s="460"/>
      <c r="E930" s="460"/>
      <c r="F930" s="460"/>
      <c r="G930" s="460"/>
      <c r="H930" s="460"/>
    </row>
    <row r="931" spans="1:8" ht="18.75" x14ac:dyDescent="0.25">
      <c r="A931" s="140"/>
      <c r="B931" s="460"/>
      <c r="C931" s="460"/>
      <c r="D931" s="460"/>
      <c r="E931" s="460"/>
      <c r="F931" s="460"/>
      <c r="G931" s="460"/>
      <c r="H931" s="460"/>
    </row>
    <row r="932" spans="1:8" ht="18.75" x14ac:dyDescent="0.25">
      <c r="A932" s="140"/>
      <c r="B932" s="460"/>
      <c r="C932" s="460"/>
      <c r="D932" s="460"/>
      <c r="E932" s="460"/>
      <c r="F932" s="460"/>
      <c r="G932" s="460"/>
      <c r="H932" s="460"/>
    </row>
    <row r="933" spans="1:8" ht="18.75" x14ac:dyDescent="0.25">
      <c r="A933" s="140"/>
      <c r="B933" s="460"/>
      <c r="C933" s="460"/>
      <c r="D933" s="460"/>
      <c r="E933" s="460"/>
      <c r="F933" s="460"/>
      <c r="G933" s="460"/>
      <c r="H933" s="460"/>
    </row>
    <row r="934" spans="1:8" ht="18.75" x14ac:dyDescent="0.25">
      <c r="A934" s="140"/>
      <c r="B934" s="460"/>
      <c r="C934" s="460"/>
      <c r="D934" s="460"/>
      <c r="E934" s="460"/>
      <c r="F934" s="460"/>
      <c r="G934" s="460"/>
      <c r="H934" s="460"/>
    </row>
    <row r="935" spans="1:8" ht="18.75" x14ac:dyDescent="0.25">
      <c r="A935" s="140"/>
      <c r="B935" s="460"/>
      <c r="C935" s="460"/>
      <c r="D935" s="460"/>
      <c r="E935" s="460"/>
      <c r="F935" s="460"/>
      <c r="G935" s="460"/>
      <c r="H935" s="460"/>
    </row>
    <row r="936" spans="1:8" ht="18.75" x14ac:dyDescent="0.25">
      <c r="A936" s="140"/>
      <c r="B936" s="460"/>
      <c r="C936" s="460"/>
      <c r="D936" s="460"/>
      <c r="E936" s="460"/>
      <c r="F936" s="460"/>
      <c r="G936" s="460"/>
      <c r="H936" s="460"/>
    </row>
    <row r="937" spans="1:8" ht="18.75" x14ac:dyDescent="0.25">
      <c r="A937" s="140"/>
      <c r="B937" s="460"/>
      <c r="C937" s="460"/>
      <c r="D937" s="460"/>
      <c r="E937" s="460"/>
      <c r="F937" s="460"/>
      <c r="G937" s="460"/>
      <c r="H937" s="460"/>
    </row>
    <row r="938" spans="1:8" ht="18.75" x14ac:dyDescent="0.25">
      <c r="A938" s="140"/>
      <c r="B938" s="460"/>
      <c r="C938" s="460"/>
      <c r="D938" s="460"/>
      <c r="E938" s="460"/>
      <c r="F938" s="460"/>
      <c r="G938" s="460"/>
      <c r="H938" s="460"/>
    </row>
    <row r="939" spans="1:8" ht="18.75" x14ac:dyDescent="0.25">
      <c r="A939" s="140"/>
      <c r="B939" s="460"/>
      <c r="C939" s="460"/>
      <c r="D939" s="460"/>
      <c r="E939" s="460"/>
      <c r="F939" s="460"/>
      <c r="G939" s="460"/>
      <c r="H939" s="460"/>
    </row>
    <row r="940" spans="1:8" ht="18.75" x14ac:dyDescent="0.25">
      <c r="A940" s="140"/>
      <c r="B940" s="460"/>
      <c r="C940" s="460"/>
      <c r="D940" s="460"/>
      <c r="E940" s="460"/>
      <c r="F940" s="460"/>
      <c r="G940" s="460"/>
      <c r="H940" s="460"/>
    </row>
    <row r="941" spans="1:8" ht="18.75" x14ac:dyDescent="0.25">
      <c r="A941" s="140"/>
      <c r="B941" s="460"/>
      <c r="C941" s="460"/>
      <c r="D941" s="460"/>
      <c r="E941" s="460"/>
      <c r="F941" s="460"/>
      <c r="G941" s="460"/>
      <c r="H941" s="460"/>
    </row>
    <row r="942" spans="1:8" ht="18.75" x14ac:dyDescent="0.25">
      <c r="A942" s="140"/>
      <c r="B942" s="460"/>
      <c r="C942" s="460"/>
      <c r="D942" s="460"/>
      <c r="E942" s="460"/>
      <c r="F942" s="460"/>
      <c r="G942" s="460"/>
      <c r="H942" s="460"/>
    </row>
    <row r="943" spans="1:8" ht="18.75" x14ac:dyDescent="0.25">
      <c r="A943" s="140"/>
      <c r="B943" s="460"/>
      <c r="C943" s="460"/>
      <c r="D943" s="460"/>
      <c r="E943" s="460"/>
      <c r="F943" s="460"/>
      <c r="G943" s="460"/>
      <c r="H943" s="460"/>
    </row>
    <row r="944" spans="1:8" ht="18.75" x14ac:dyDescent="0.25">
      <c r="A944" s="140"/>
      <c r="B944" s="460"/>
      <c r="C944" s="460"/>
      <c r="D944" s="460"/>
      <c r="E944" s="460"/>
      <c r="F944" s="460"/>
      <c r="G944" s="460"/>
      <c r="H944" s="460"/>
    </row>
    <row r="945" spans="1:8" ht="18.75" x14ac:dyDescent="0.25">
      <c r="A945" s="140"/>
      <c r="B945" s="460"/>
      <c r="C945" s="460"/>
      <c r="D945" s="460"/>
      <c r="E945" s="460"/>
      <c r="F945" s="460"/>
      <c r="G945" s="460"/>
      <c r="H945" s="460"/>
    </row>
    <row r="946" spans="1:8" ht="18.75" x14ac:dyDescent="0.25">
      <c r="A946" s="140"/>
      <c r="B946" s="460"/>
      <c r="C946" s="460"/>
      <c r="D946" s="460"/>
      <c r="E946" s="460"/>
      <c r="F946" s="460"/>
      <c r="G946" s="460"/>
      <c r="H946" s="460"/>
    </row>
    <row r="947" spans="1:8" ht="18.75" x14ac:dyDescent="0.25">
      <c r="A947" s="140"/>
      <c r="B947" s="460"/>
      <c r="C947" s="460"/>
      <c r="D947" s="460"/>
      <c r="E947" s="460"/>
      <c r="F947" s="460"/>
      <c r="G947" s="460"/>
      <c r="H947" s="460"/>
    </row>
    <row r="948" spans="1:8" ht="18.75" x14ac:dyDescent="0.25">
      <c r="A948" s="140"/>
      <c r="B948" s="460"/>
      <c r="C948" s="460"/>
      <c r="D948" s="460"/>
      <c r="E948" s="460"/>
      <c r="F948" s="460"/>
      <c r="G948" s="460"/>
      <c r="H948" s="460"/>
    </row>
    <row r="949" spans="1:8" ht="18.75" x14ac:dyDescent="0.25">
      <c r="A949" s="140"/>
      <c r="B949" s="460"/>
      <c r="C949" s="460"/>
      <c r="D949" s="460"/>
      <c r="E949" s="460"/>
      <c r="F949" s="460"/>
      <c r="G949" s="460"/>
      <c r="H949" s="460"/>
    </row>
    <row r="950" spans="1:8" ht="18.75" x14ac:dyDescent="0.25">
      <c r="A950" s="140"/>
      <c r="B950" s="460"/>
      <c r="C950" s="460"/>
      <c r="D950" s="460"/>
      <c r="E950" s="460"/>
      <c r="F950" s="460"/>
      <c r="G950" s="460"/>
      <c r="H950" s="460"/>
    </row>
    <row r="951" spans="1:8" ht="18.75" x14ac:dyDescent="0.25">
      <c r="A951" s="140"/>
      <c r="B951" s="460"/>
      <c r="C951" s="460"/>
      <c r="D951" s="460"/>
      <c r="E951" s="460"/>
      <c r="F951" s="460"/>
      <c r="G951" s="460"/>
      <c r="H951" s="460"/>
    </row>
    <row r="952" spans="1:8" ht="18.75" x14ac:dyDescent="0.25">
      <c r="A952" s="140"/>
      <c r="B952" s="460"/>
      <c r="C952" s="460"/>
      <c r="D952" s="460"/>
      <c r="E952" s="460"/>
      <c r="F952" s="460"/>
      <c r="G952" s="460"/>
      <c r="H952" s="460"/>
    </row>
    <row r="953" spans="1:8" ht="18.75" x14ac:dyDescent="0.25">
      <c r="A953" s="140"/>
      <c r="B953" s="460"/>
      <c r="C953" s="460"/>
      <c r="D953" s="460"/>
      <c r="E953" s="460"/>
      <c r="F953" s="460"/>
      <c r="G953" s="460"/>
      <c r="H953" s="460"/>
    </row>
    <row r="954" spans="1:8" ht="18.75" x14ac:dyDescent="0.25">
      <c r="A954" s="140"/>
      <c r="B954" s="460"/>
      <c r="C954" s="460"/>
      <c r="D954" s="460"/>
      <c r="E954" s="460"/>
      <c r="F954" s="460"/>
      <c r="G954" s="460"/>
      <c r="H954" s="460"/>
    </row>
    <row r="955" spans="1:8" ht="18.75" x14ac:dyDescent="0.25">
      <c r="A955" s="140"/>
      <c r="B955" s="460"/>
      <c r="C955" s="460"/>
      <c r="D955" s="460"/>
      <c r="E955" s="460"/>
      <c r="F955" s="460"/>
      <c r="G955" s="460"/>
      <c r="H955" s="460"/>
    </row>
    <row r="956" spans="1:8" ht="18.75" x14ac:dyDescent="0.25">
      <c r="A956" s="140"/>
      <c r="B956" s="460"/>
      <c r="C956" s="460"/>
      <c r="D956" s="460"/>
      <c r="E956" s="460"/>
      <c r="F956" s="460"/>
      <c r="G956" s="460"/>
      <c r="H956" s="460"/>
    </row>
    <row r="957" spans="1:8" ht="18.75" x14ac:dyDescent="0.25">
      <c r="A957" s="140"/>
      <c r="B957" s="460"/>
      <c r="C957" s="460"/>
      <c r="D957" s="460"/>
      <c r="E957" s="460"/>
      <c r="F957" s="460"/>
      <c r="G957" s="460"/>
      <c r="H957" s="460"/>
    </row>
    <row r="958" spans="1:8" ht="18.75" x14ac:dyDescent="0.25">
      <c r="A958" s="140"/>
      <c r="B958" s="460"/>
      <c r="C958" s="460"/>
      <c r="D958" s="460"/>
      <c r="E958" s="460"/>
      <c r="F958" s="460"/>
      <c r="G958" s="460"/>
      <c r="H958" s="460"/>
    </row>
    <row r="959" spans="1:8" ht="18.75" x14ac:dyDescent="0.25">
      <c r="A959" s="140"/>
      <c r="B959" s="460"/>
      <c r="C959" s="460"/>
      <c r="D959" s="460"/>
      <c r="E959" s="460"/>
      <c r="F959" s="460"/>
      <c r="G959" s="460"/>
      <c r="H959" s="460"/>
    </row>
    <row r="960" spans="1:8" ht="18.75" x14ac:dyDescent="0.25">
      <c r="A960" s="140"/>
      <c r="B960" s="460"/>
      <c r="C960" s="460"/>
      <c r="D960" s="460"/>
      <c r="E960" s="460"/>
      <c r="F960" s="460"/>
      <c r="G960" s="460"/>
      <c r="H960" s="460"/>
    </row>
    <row r="961" spans="1:8" ht="18.75" x14ac:dyDescent="0.25">
      <c r="A961" s="140"/>
      <c r="B961" s="460"/>
      <c r="C961" s="460"/>
      <c r="D961" s="460"/>
      <c r="E961" s="460"/>
      <c r="F961" s="460"/>
      <c r="G961" s="460"/>
      <c r="H961" s="460"/>
    </row>
    <row r="962" spans="1:8" ht="18.75" x14ac:dyDescent="0.25">
      <c r="A962" s="140"/>
      <c r="B962" s="460"/>
      <c r="C962" s="460"/>
      <c r="D962" s="460"/>
      <c r="E962" s="460"/>
      <c r="F962" s="460"/>
      <c r="G962" s="460"/>
      <c r="H962" s="460"/>
    </row>
    <row r="963" spans="1:8" ht="18.75" x14ac:dyDescent="0.25">
      <c r="A963" s="140"/>
      <c r="B963" s="460"/>
      <c r="C963" s="460"/>
      <c r="D963" s="460"/>
      <c r="E963" s="460"/>
      <c r="F963" s="460"/>
      <c r="G963" s="460"/>
      <c r="H963" s="460"/>
    </row>
    <row r="964" spans="1:8" ht="18.75" x14ac:dyDescent="0.25">
      <c r="A964" s="140"/>
      <c r="B964" s="460"/>
      <c r="C964" s="460"/>
      <c r="D964" s="460"/>
      <c r="E964" s="460"/>
      <c r="F964" s="460"/>
      <c r="G964" s="460"/>
      <c r="H964" s="460"/>
    </row>
    <row r="965" spans="1:8" ht="18.75" x14ac:dyDescent="0.25">
      <c r="A965" s="140"/>
      <c r="B965" s="460"/>
      <c r="C965" s="460"/>
      <c r="D965" s="460"/>
      <c r="E965" s="460"/>
      <c r="F965" s="460"/>
      <c r="G965" s="460"/>
      <c r="H965" s="460"/>
    </row>
    <row r="966" spans="1:8" ht="18.75" x14ac:dyDescent="0.25">
      <c r="A966" s="140"/>
      <c r="B966" s="460"/>
      <c r="C966" s="460"/>
      <c r="D966" s="460"/>
      <c r="E966" s="460"/>
      <c r="F966" s="460"/>
      <c r="G966" s="460"/>
      <c r="H966" s="460"/>
    </row>
    <row r="967" spans="1:8" ht="18.75" x14ac:dyDescent="0.25">
      <c r="A967" s="140"/>
      <c r="B967" s="460"/>
      <c r="C967" s="460"/>
      <c r="D967" s="460"/>
      <c r="E967" s="460"/>
      <c r="F967" s="460"/>
      <c r="G967" s="460"/>
      <c r="H967" s="460"/>
    </row>
    <row r="968" spans="1:8" ht="18.75" x14ac:dyDescent="0.25">
      <c r="A968" s="140"/>
      <c r="B968" s="460"/>
      <c r="C968" s="460"/>
      <c r="D968" s="460"/>
      <c r="E968" s="460"/>
      <c r="F968" s="460"/>
      <c r="G968" s="460"/>
      <c r="H968" s="460"/>
    </row>
    <row r="969" spans="1:8" ht="18.75" x14ac:dyDescent="0.25">
      <c r="A969" s="140"/>
      <c r="B969" s="460"/>
      <c r="C969" s="460"/>
      <c r="D969" s="460"/>
      <c r="E969" s="460"/>
      <c r="F969" s="460"/>
      <c r="G969" s="460"/>
      <c r="H969" s="460"/>
    </row>
    <row r="970" spans="1:8" ht="18.75" x14ac:dyDescent="0.25">
      <c r="A970" s="140"/>
      <c r="B970" s="460"/>
      <c r="C970" s="460"/>
      <c r="D970" s="460"/>
      <c r="E970" s="460"/>
      <c r="F970" s="460"/>
      <c r="G970" s="460"/>
      <c r="H970" s="460"/>
    </row>
    <row r="971" spans="1:8" ht="18.75" x14ac:dyDescent="0.25">
      <c r="A971" s="140"/>
      <c r="B971" s="460"/>
      <c r="C971" s="460"/>
      <c r="D971" s="460"/>
      <c r="E971" s="460"/>
      <c r="F971" s="460"/>
      <c r="G971" s="460"/>
      <c r="H971" s="460"/>
    </row>
    <row r="972" spans="1:8" ht="18.75" x14ac:dyDescent="0.25">
      <c r="A972" s="140"/>
      <c r="B972" s="460"/>
      <c r="C972" s="460"/>
      <c r="D972" s="460"/>
      <c r="E972" s="460"/>
      <c r="F972" s="460"/>
      <c r="G972" s="460"/>
      <c r="H972" s="460"/>
    </row>
    <row r="973" spans="1:8" ht="18.75" x14ac:dyDescent="0.25">
      <c r="A973" s="140"/>
      <c r="B973" s="460"/>
      <c r="C973" s="460"/>
      <c r="D973" s="460"/>
      <c r="E973" s="460"/>
      <c r="F973" s="460"/>
      <c r="G973" s="460"/>
      <c r="H973" s="460"/>
    </row>
    <row r="974" spans="1:8" ht="18.75" x14ac:dyDescent="0.25">
      <c r="A974" s="140"/>
      <c r="B974" s="460"/>
      <c r="C974" s="460"/>
      <c r="D974" s="460"/>
      <c r="E974" s="460"/>
      <c r="F974" s="460"/>
      <c r="G974" s="460"/>
      <c r="H974" s="460"/>
    </row>
    <row r="975" spans="1:8" ht="18.75" x14ac:dyDescent="0.25">
      <c r="A975" s="140"/>
      <c r="B975" s="460"/>
      <c r="C975" s="460"/>
      <c r="D975" s="460"/>
      <c r="E975" s="460"/>
      <c r="F975" s="460"/>
      <c r="G975" s="460"/>
      <c r="H975" s="460"/>
    </row>
    <row r="976" spans="1:8" ht="18.75" x14ac:dyDescent="0.25">
      <c r="A976" s="140"/>
      <c r="B976" s="460"/>
      <c r="C976" s="460"/>
      <c r="D976" s="460"/>
      <c r="E976" s="460"/>
      <c r="F976" s="460"/>
      <c r="G976" s="460"/>
      <c r="H976" s="460"/>
    </row>
    <row r="977" spans="1:8" ht="18.75" x14ac:dyDescent="0.25">
      <c r="A977" s="140"/>
      <c r="B977" s="460"/>
      <c r="C977" s="460"/>
      <c r="D977" s="460"/>
      <c r="E977" s="460"/>
      <c r="F977" s="460"/>
      <c r="G977" s="460"/>
      <c r="H977" s="460"/>
    </row>
    <row r="978" spans="1:8" ht="18.75" x14ac:dyDescent="0.25">
      <c r="A978" s="140"/>
      <c r="B978" s="460"/>
      <c r="C978" s="460"/>
      <c r="D978" s="460"/>
      <c r="E978" s="460"/>
      <c r="F978" s="460"/>
      <c r="G978" s="460"/>
      <c r="H978" s="460"/>
    </row>
    <row r="979" spans="1:8" ht="18.75" x14ac:dyDescent="0.25">
      <c r="A979" s="140"/>
      <c r="B979" s="460"/>
      <c r="C979" s="460"/>
      <c r="D979" s="460"/>
      <c r="E979" s="460"/>
      <c r="F979" s="460"/>
      <c r="G979" s="460"/>
      <c r="H979" s="460"/>
    </row>
    <row r="980" spans="1:8" ht="18.75" x14ac:dyDescent="0.25">
      <c r="A980" s="140"/>
      <c r="B980" s="460"/>
      <c r="C980" s="460"/>
      <c r="D980" s="460"/>
      <c r="E980" s="460"/>
      <c r="F980" s="460"/>
      <c r="G980" s="460"/>
      <c r="H980" s="460"/>
    </row>
    <row r="981" spans="1:8" ht="18.75" x14ac:dyDescent="0.25">
      <c r="A981" s="140"/>
      <c r="B981" s="460"/>
      <c r="C981" s="460"/>
      <c r="D981" s="460"/>
      <c r="E981" s="460"/>
      <c r="F981" s="460"/>
      <c r="G981" s="460"/>
      <c r="H981" s="460"/>
    </row>
    <row r="982" spans="1:8" ht="18.75" x14ac:dyDescent="0.25">
      <c r="A982" s="140"/>
      <c r="B982" s="460"/>
      <c r="C982" s="460"/>
      <c r="D982" s="460"/>
      <c r="E982" s="460"/>
      <c r="F982" s="460"/>
      <c r="G982" s="460"/>
      <c r="H982" s="460"/>
    </row>
    <row r="983" spans="1:8" ht="18.75" x14ac:dyDescent="0.25">
      <c r="A983" s="140"/>
      <c r="B983" s="460"/>
      <c r="C983" s="460"/>
      <c r="D983" s="460"/>
      <c r="E983" s="460"/>
      <c r="F983" s="460"/>
      <c r="G983" s="460"/>
      <c r="H983" s="460"/>
    </row>
    <row r="984" spans="1:8" ht="18.75" x14ac:dyDescent="0.25">
      <c r="A984" s="140"/>
      <c r="B984" s="460"/>
      <c r="C984" s="460"/>
      <c r="D984" s="460"/>
      <c r="E984" s="460"/>
      <c r="F984" s="460"/>
      <c r="G984" s="460"/>
      <c r="H984" s="460"/>
    </row>
    <row r="985" spans="1:8" ht="18.75" x14ac:dyDescent="0.25">
      <c r="A985" s="140"/>
      <c r="B985" s="460"/>
      <c r="C985" s="460"/>
      <c r="D985" s="460"/>
      <c r="E985" s="460"/>
      <c r="F985" s="460"/>
      <c r="G985" s="460"/>
      <c r="H985" s="460"/>
    </row>
    <row r="986" spans="1:8" ht="18.75" x14ac:dyDescent="0.25">
      <c r="A986" s="140"/>
      <c r="B986" s="460"/>
      <c r="C986" s="460"/>
      <c r="D986" s="460"/>
      <c r="E986" s="460"/>
      <c r="F986" s="460"/>
      <c r="G986" s="460"/>
      <c r="H986" s="460"/>
    </row>
    <row r="987" spans="1:8" ht="18.75" x14ac:dyDescent="0.25">
      <c r="A987" s="140"/>
      <c r="B987" s="460"/>
      <c r="C987" s="460"/>
      <c r="D987" s="460"/>
      <c r="E987" s="460"/>
      <c r="F987" s="460"/>
      <c r="G987" s="460"/>
      <c r="H987" s="460"/>
    </row>
    <row r="988" spans="1:8" ht="18.75" x14ac:dyDescent="0.25">
      <c r="A988" s="140"/>
      <c r="B988" s="460"/>
      <c r="C988" s="460"/>
      <c r="D988" s="460"/>
      <c r="E988" s="460"/>
      <c r="F988" s="460"/>
      <c r="G988" s="460"/>
      <c r="H988" s="460"/>
    </row>
    <row r="989" spans="1:8" ht="18.75" x14ac:dyDescent="0.25">
      <c r="A989" s="140"/>
      <c r="B989" s="460"/>
      <c r="C989" s="460"/>
      <c r="D989" s="460"/>
      <c r="E989" s="460"/>
      <c r="F989" s="460"/>
      <c r="G989" s="460"/>
      <c r="H989" s="460"/>
    </row>
    <row r="990" spans="1:8" ht="18.75" x14ac:dyDescent="0.25">
      <c r="A990" s="140"/>
      <c r="B990" s="460"/>
      <c r="C990" s="460"/>
      <c r="D990" s="460"/>
      <c r="E990" s="460"/>
      <c r="F990" s="460"/>
      <c r="G990" s="460"/>
      <c r="H990" s="460"/>
    </row>
    <row r="991" spans="1:8" ht="18.75" x14ac:dyDescent="0.25">
      <c r="A991" s="140"/>
      <c r="B991" s="460"/>
      <c r="C991" s="460"/>
      <c r="D991" s="460"/>
      <c r="E991" s="460"/>
      <c r="F991" s="460"/>
      <c r="G991" s="460"/>
      <c r="H991" s="460"/>
    </row>
    <row r="992" spans="1:8" ht="18.75" x14ac:dyDescent="0.25">
      <c r="A992" s="140"/>
      <c r="B992" s="460"/>
      <c r="C992" s="460"/>
      <c r="D992" s="460"/>
      <c r="E992" s="460"/>
      <c r="F992" s="460"/>
      <c r="G992" s="460"/>
      <c r="H992" s="460"/>
    </row>
    <row r="993" spans="1:8" ht="18.75" x14ac:dyDescent="0.25">
      <c r="A993" s="140"/>
      <c r="B993" s="460"/>
      <c r="C993" s="460"/>
      <c r="D993" s="460"/>
      <c r="E993" s="460"/>
      <c r="F993" s="460"/>
      <c r="G993" s="460"/>
      <c r="H993" s="460"/>
    </row>
    <row r="994" spans="1:8" ht="18.75" x14ac:dyDescent="0.25">
      <c r="A994" s="140"/>
      <c r="B994" s="460"/>
      <c r="C994" s="460"/>
      <c r="D994" s="460"/>
      <c r="E994" s="460"/>
      <c r="F994" s="460"/>
      <c r="G994" s="460"/>
      <c r="H994" s="460"/>
    </row>
    <row r="995" spans="1:8" ht="18.75" x14ac:dyDescent="0.25">
      <c r="A995" s="140"/>
      <c r="B995" s="460"/>
      <c r="C995" s="460"/>
      <c r="D995" s="460"/>
      <c r="E995" s="460"/>
      <c r="F995" s="460"/>
      <c r="G995" s="460"/>
      <c r="H995" s="460"/>
    </row>
    <row r="996" spans="1:8" ht="18.75" x14ac:dyDescent="0.25">
      <c r="A996" s="140"/>
      <c r="B996" s="460"/>
      <c r="C996" s="460"/>
      <c r="D996" s="460"/>
      <c r="E996" s="460"/>
      <c r="F996" s="460"/>
      <c r="G996" s="460"/>
      <c r="H996" s="460"/>
    </row>
    <row r="997" spans="1:8" ht="18.75" x14ac:dyDescent="0.25">
      <c r="A997" s="140"/>
      <c r="B997" s="460"/>
      <c r="C997" s="460"/>
      <c r="D997" s="460"/>
      <c r="E997" s="460"/>
      <c r="F997" s="460"/>
      <c r="G997" s="460"/>
      <c r="H997" s="460"/>
    </row>
    <row r="998" spans="1:8" ht="18.75" x14ac:dyDescent="0.25">
      <c r="A998" s="140"/>
      <c r="B998" s="460"/>
      <c r="C998" s="460"/>
      <c r="D998" s="460"/>
      <c r="E998" s="460"/>
      <c r="F998" s="460"/>
      <c r="G998" s="460"/>
      <c r="H998" s="460"/>
    </row>
    <row r="999" spans="1:8" ht="18.75" x14ac:dyDescent="0.25">
      <c r="A999" s="140"/>
      <c r="B999" s="460"/>
      <c r="C999" s="460"/>
      <c r="D999" s="460"/>
      <c r="E999" s="460"/>
      <c r="F999" s="460"/>
      <c r="G999" s="460"/>
      <c r="H999" s="460"/>
    </row>
    <row r="1000" spans="1:8" ht="18.75" x14ac:dyDescent="0.25">
      <c r="A1000" s="140"/>
      <c r="B1000" s="460"/>
      <c r="C1000" s="460"/>
      <c r="D1000" s="460"/>
      <c r="E1000" s="460"/>
      <c r="F1000" s="460"/>
      <c r="G1000" s="460"/>
      <c r="H1000" s="460"/>
    </row>
    <row r="1001" spans="1:8" ht="18.75" x14ac:dyDescent="0.25">
      <c r="A1001" s="140"/>
      <c r="B1001" s="460"/>
      <c r="C1001" s="460"/>
      <c r="D1001" s="460"/>
      <c r="E1001" s="460"/>
      <c r="F1001" s="460"/>
      <c r="G1001" s="460"/>
      <c r="H1001" s="460"/>
    </row>
    <row r="1002" spans="1:8" ht="18.75" x14ac:dyDescent="0.25">
      <c r="A1002" s="140"/>
      <c r="B1002" s="460"/>
      <c r="C1002" s="460"/>
      <c r="D1002" s="460"/>
      <c r="E1002" s="460"/>
      <c r="F1002" s="460"/>
      <c r="G1002" s="460"/>
      <c r="H1002" s="460"/>
    </row>
    <row r="1003" spans="1:8" ht="18.75" x14ac:dyDescent="0.25">
      <c r="A1003" s="140"/>
      <c r="B1003" s="460"/>
      <c r="C1003" s="460"/>
      <c r="D1003" s="460"/>
      <c r="E1003" s="460"/>
      <c r="F1003" s="460"/>
      <c r="G1003" s="460"/>
      <c r="H1003" s="460"/>
    </row>
    <row r="1004" spans="1:8" ht="18.75" x14ac:dyDescent="0.25">
      <c r="A1004" s="140"/>
      <c r="B1004" s="460"/>
      <c r="C1004" s="460"/>
      <c r="D1004" s="460"/>
      <c r="E1004" s="460"/>
      <c r="F1004" s="460"/>
      <c r="G1004" s="460"/>
      <c r="H1004" s="460"/>
    </row>
    <row r="1005" spans="1:8" ht="18.75" x14ac:dyDescent="0.25">
      <c r="A1005" s="140"/>
      <c r="B1005" s="460"/>
      <c r="C1005" s="460"/>
      <c r="D1005" s="460"/>
      <c r="E1005" s="460"/>
      <c r="F1005" s="460"/>
      <c r="G1005" s="460"/>
      <c r="H1005" s="460"/>
    </row>
    <row r="1006" spans="1:8" ht="18.75" x14ac:dyDescent="0.25">
      <c r="A1006" s="140"/>
      <c r="B1006" s="460"/>
      <c r="C1006" s="460"/>
      <c r="D1006" s="460"/>
      <c r="E1006" s="460"/>
      <c r="F1006" s="460"/>
      <c r="G1006" s="460"/>
      <c r="H1006" s="460"/>
    </row>
    <row r="1007" spans="1:8" ht="18.75" x14ac:dyDescent="0.25">
      <c r="A1007" s="140"/>
      <c r="B1007" s="460"/>
      <c r="C1007" s="460"/>
      <c r="D1007" s="460"/>
      <c r="E1007" s="460"/>
      <c r="F1007" s="460"/>
      <c r="G1007" s="460"/>
      <c r="H1007" s="460"/>
    </row>
    <row r="1008" spans="1:8" ht="18.75" x14ac:dyDescent="0.25">
      <c r="A1008" s="140"/>
      <c r="B1008" s="460"/>
      <c r="C1008" s="460"/>
      <c r="D1008" s="460"/>
      <c r="E1008" s="460"/>
      <c r="F1008" s="460"/>
      <c r="G1008" s="460"/>
      <c r="H1008" s="460"/>
    </row>
    <row r="1009" spans="1:8" ht="18.75" x14ac:dyDescent="0.25">
      <c r="A1009" s="140"/>
      <c r="B1009" s="460"/>
      <c r="C1009" s="460"/>
      <c r="D1009" s="460"/>
      <c r="E1009" s="460"/>
      <c r="F1009" s="460"/>
      <c r="G1009" s="460"/>
      <c r="H1009" s="460"/>
    </row>
    <row r="1010" spans="1:8" ht="18.75" x14ac:dyDescent="0.25">
      <c r="A1010" s="140"/>
      <c r="B1010" s="460"/>
      <c r="C1010" s="460"/>
      <c r="D1010" s="460"/>
      <c r="E1010" s="460"/>
      <c r="F1010" s="460"/>
      <c r="G1010" s="460"/>
      <c r="H1010" s="460"/>
    </row>
    <row r="1011" spans="1:8" ht="18.75" x14ac:dyDescent="0.25">
      <c r="A1011" s="140"/>
      <c r="B1011" s="460"/>
      <c r="C1011" s="460"/>
      <c r="D1011" s="460"/>
      <c r="E1011" s="460"/>
      <c r="F1011" s="460"/>
      <c r="G1011" s="460"/>
      <c r="H1011" s="460"/>
    </row>
    <row r="1012" spans="1:8" ht="18.75" x14ac:dyDescent="0.25">
      <c r="A1012" s="140"/>
      <c r="B1012" s="460"/>
      <c r="C1012" s="460"/>
      <c r="D1012" s="460"/>
      <c r="E1012" s="460"/>
      <c r="F1012" s="460"/>
      <c r="G1012" s="460"/>
      <c r="H1012" s="460"/>
    </row>
    <row r="1013" spans="1:8" ht="18.75" x14ac:dyDescent="0.25">
      <c r="A1013" s="140"/>
      <c r="B1013" s="460"/>
      <c r="C1013" s="460"/>
      <c r="D1013" s="460"/>
      <c r="E1013" s="460"/>
      <c r="F1013" s="460"/>
      <c r="G1013" s="460"/>
      <c r="H1013" s="460"/>
    </row>
    <row r="1014" spans="1:8" ht="18.75" x14ac:dyDescent="0.25">
      <c r="A1014" s="140"/>
      <c r="B1014" s="460"/>
      <c r="C1014" s="460"/>
      <c r="D1014" s="460"/>
      <c r="E1014" s="460"/>
      <c r="F1014" s="460"/>
      <c r="G1014" s="460"/>
      <c r="H1014" s="460"/>
    </row>
    <row r="1015" spans="1:8" ht="18.75" x14ac:dyDescent="0.25">
      <c r="A1015" s="140"/>
      <c r="B1015" s="460"/>
      <c r="C1015" s="460"/>
      <c r="D1015" s="460"/>
      <c r="E1015" s="460"/>
      <c r="F1015" s="460"/>
      <c r="G1015" s="460"/>
      <c r="H1015" s="460"/>
    </row>
    <row r="1016" spans="1:8" ht="18.75" x14ac:dyDescent="0.25">
      <c r="A1016" s="140"/>
      <c r="B1016" s="460"/>
      <c r="C1016" s="460"/>
      <c r="D1016" s="460"/>
      <c r="E1016" s="460"/>
      <c r="F1016" s="460"/>
      <c r="G1016" s="460"/>
      <c r="H1016" s="460"/>
    </row>
    <row r="1017" spans="1:8" ht="18.75" x14ac:dyDescent="0.25">
      <c r="A1017" s="140"/>
      <c r="B1017" s="460"/>
      <c r="C1017" s="460"/>
      <c r="D1017" s="460"/>
      <c r="E1017" s="460"/>
      <c r="F1017" s="460"/>
      <c r="G1017" s="460"/>
      <c r="H1017" s="460"/>
    </row>
    <row r="1018" spans="1:8" ht="18.75" x14ac:dyDescent="0.25">
      <c r="A1018" s="140"/>
      <c r="B1018" s="460"/>
      <c r="C1018" s="460"/>
      <c r="D1018" s="460"/>
      <c r="E1018" s="460"/>
      <c r="F1018" s="460"/>
      <c r="G1018" s="460"/>
      <c r="H1018" s="460"/>
    </row>
    <row r="1019" spans="1:8" ht="18.75" x14ac:dyDescent="0.25">
      <c r="A1019" s="140"/>
      <c r="B1019" s="460"/>
      <c r="C1019" s="460"/>
      <c r="D1019" s="460"/>
      <c r="E1019" s="460"/>
      <c r="F1019" s="460"/>
      <c r="G1019" s="460"/>
      <c r="H1019" s="460"/>
    </row>
    <row r="1020" spans="1:8" ht="18.75" x14ac:dyDescent="0.25">
      <c r="A1020" s="140"/>
      <c r="B1020" s="460"/>
      <c r="C1020" s="460"/>
      <c r="D1020" s="460"/>
      <c r="E1020" s="460"/>
      <c r="F1020" s="460"/>
      <c r="G1020" s="460"/>
      <c r="H1020" s="460"/>
    </row>
    <row r="1021" spans="1:8" ht="18.75" x14ac:dyDescent="0.25">
      <c r="A1021" s="140"/>
      <c r="B1021" s="460"/>
      <c r="C1021" s="460"/>
      <c r="D1021" s="460"/>
      <c r="E1021" s="460"/>
      <c r="F1021" s="460"/>
      <c r="G1021" s="460"/>
      <c r="H1021" s="460"/>
    </row>
    <row r="1022" spans="1:8" ht="18.75" x14ac:dyDescent="0.25">
      <c r="A1022" s="140"/>
      <c r="B1022" s="460"/>
      <c r="C1022" s="460"/>
      <c r="D1022" s="460"/>
      <c r="E1022" s="460"/>
      <c r="F1022" s="460"/>
      <c r="G1022" s="460"/>
      <c r="H1022" s="460"/>
    </row>
    <row r="1023" spans="1:8" ht="18.75" x14ac:dyDescent="0.25">
      <c r="A1023" s="140"/>
      <c r="B1023" s="460"/>
      <c r="C1023" s="460"/>
      <c r="D1023" s="460"/>
      <c r="E1023" s="460"/>
      <c r="F1023" s="460"/>
      <c r="G1023" s="460"/>
      <c r="H1023" s="460"/>
    </row>
    <row r="1024" spans="1:8" ht="18.75" x14ac:dyDescent="0.25">
      <c r="A1024" s="140"/>
      <c r="B1024" s="460"/>
      <c r="C1024" s="460"/>
      <c r="D1024" s="460"/>
      <c r="E1024" s="460"/>
      <c r="F1024" s="460"/>
      <c r="G1024" s="460"/>
      <c r="H1024" s="460"/>
    </row>
    <row r="1025" spans="1:8" ht="18.75" x14ac:dyDescent="0.25">
      <c r="A1025" s="140"/>
      <c r="B1025" s="460"/>
      <c r="C1025" s="460"/>
      <c r="D1025" s="460"/>
      <c r="E1025" s="460"/>
      <c r="F1025" s="460"/>
      <c r="G1025" s="460"/>
      <c r="H1025" s="460"/>
    </row>
    <row r="1026" spans="1:8" ht="18.75" x14ac:dyDescent="0.25">
      <c r="A1026" s="140"/>
      <c r="B1026" s="460"/>
      <c r="C1026" s="460"/>
      <c r="D1026" s="460"/>
      <c r="E1026" s="460"/>
      <c r="F1026" s="460"/>
      <c r="G1026" s="460"/>
      <c r="H1026" s="460"/>
    </row>
    <row r="1027" spans="1:8" ht="18.75" x14ac:dyDescent="0.25">
      <c r="A1027" s="140"/>
      <c r="B1027" s="460"/>
      <c r="C1027" s="460"/>
      <c r="D1027" s="460"/>
      <c r="E1027" s="460"/>
      <c r="F1027" s="460"/>
      <c r="G1027" s="460"/>
      <c r="H1027" s="460"/>
    </row>
    <row r="1028" spans="1:8" ht="18.75" x14ac:dyDescent="0.25">
      <c r="A1028" s="140"/>
      <c r="B1028" s="460"/>
      <c r="C1028" s="460"/>
      <c r="D1028" s="460"/>
      <c r="E1028" s="460"/>
      <c r="F1028" s="460"/>
      <c r="G1028" s="460"/>
      <c r="H1028" s="460"/>
    </row>
    <row r="1029" spans="1:8" ht="18.75" x14ac:dyDescent="0.25">
      <c r="A1029" s="140"/>
      <c r="B1029" s="460"/>
      <c r="C1029" s="460"/>
      <c r="D1029" s="460"/>
      <c r="E1029" s="460"/>
      <c r="F1029" s="460"/>
      <c r="G1029" s="460"/>
      <c r="H1029" s="460"/>
    </row>
    <row r="1030" spans="1:8" ht="18.75" x14ac:dyDescent="0.25">
      <c r="A1030" s="140"/>
      <c r="B1030" s="460"/>
      <c r="C1030" s="460"/>
      <c r="D1030" s="460"/>
      <c r="E1030" s="460"/>
      <c r="F1030" s="460"/>
      <c r="G1030" s="460"/>
      <c r="H1030" s="460"/>
    </row>
    <row r="1031" spans="1:8" ht="18.75" x14ac:dyDescent="0.25">
      <c r="A1031" s="140"/>
      <c r="B1031" s="460"/>
      <c r="C1031" s="460"/>
      <c r="D1031" s="460"/>
      <c r="E1031" s="460"/>
      <c r="F1031" s="460"/>
      <c r="G1031" s="460"/>
      <c r="H1031" s="460"/>
    </row>
    <row r="1032" spans="1:8" ht="18.75" x14ac:dyDescent="0.25">
      <c r="A1032" s="140"/>
      <c r="B1032" s="460"/>
      <c r="C1032" s="460"/>
      <c r="D1032" s="460"/>
      <c r="E1032" s="460"/>
      <c r="F1032" s="460"/>
      <c r="G1032" s="460"/>
      <c r="H1032" s="460"/>
    </row>
    <row r="1033" spans="1:8" ht="18.75" x14ac:dyDescent="0.25">
      <c r="A1033" s="140"/>
      <c r="B1033" s="460"/>
      <c r="C1033" s="460"/>
      <c r="D1033" s="460"/>
      <c r="E1033" s="460"/>
      <c r="F1033" s="460"/>
      <c r="G1033" s="460"/>
      <c r="H1033" s="460"/>
    </row>
    <row r="1034" spans="1:8" ht="18.75" x14ac:dyDescent="0.25">
      <c r="A1034" s="140"/>
      <c r="B1034" s="460"/>
      <c r="C1034" s="460"/>
      <c r="D1034" s="460"/>
      <c r="E1034" s="460"/>
      <c r="F1034" s="460"/>
      <c r="G1034" s="460"/>
      <c r="H1034" s="460"/>
    </row>
    <row r="1035" spans="1:8" ht="18.75" x14ac:dyDescent="0.25">
      <c r="A1035" s="140"/>
      <c r="B1035" s="460"/>
      <c r="C1035" s="460"/>
      <c r="D1035" s="460"/>
      <c r="E1035" s="460"/>
      <c r="F1035" s="460"/>
      <c r="G1035" s="460"/>
      <c r="H1035" s="460"/>
    </row>
    <row r="1036" spans="1:8" ht="18.75" x14ac:dyDescent="0.25">
      <c r="A1036" s="140"/>
      <c r="B1036" s="460"/>
      <c r="C1036" s="460"/>
      <c r="D1036" s="460"/>
      <c r="E1036" s="460"/>
      <c r="F1036" s="460"/>
      <c r="G1036" s="460"/>
      <c r="H1036" s="460"/>
    </row>
    <row r="1037" spans="1:8" ht="18.75" x14ac:dyDescent="0.25">
      <c r="A1037" s="140"/>
      <c r="B1037" s="460"/>
      <c r="C1037" s="460"/>
      <c r="D1037" s="460"/>
      <c r="E1037" s="460"/>
      <c r="F1037" s="460"/>
      <c r="G1037" s="460"/>
      <c r="H1037" s="460"/>
    </row>
    <row r="1038" spans="1:8" ht="18.75" x14ac:dyDescent="0.25">
      <c r="A1038" s="140"/>
      <c r="B1038" s="460"/>
      <c r="C1038" s="460"/>
      <c r="D1038" s="460"/>
      <c r="E1038" s="460"/>
      <c r="F1038" s="460"/>
      <c r="G1038" s="460"/>
      <c r="H1038" s="460"/>
    </row>
    <row r="1039" spans="1:8" ht="18.75" x14ac:dyDescent="0.25">
      <c r="A1039" s="140"/>
      <c r="B1039" s="460"/>
      <c r="C1039" s="460"/>
      <c r="D1039" s="460"/>
      <c r="E1039" s="460"/>
      <c r="F1039" s="460"/>
      <c r="G1039" s="460"/>
      <c r="H1039" s="460"/>
    </row>
    <row r="1040" spans="1:8" ht="18.75" x14ac:dyDescent="0.25">
      <c r="A1040" s="140"/>
      <c r="B1040" s="460"/>
      <c r="C1040" s="460"/>
      <c r="D1040" s="460"/>
      <c r="E1040" s="460"/>
      <c r="F1040" s="460"/>
      <c r="G1040" s="460"/>
      <c r="H1040" s="460"/>
    </row>
    <row r="1041" spans="1:8" ht="18.75" x14ac:dyDescent="0.25">
      <c r="A1041" s="140"/>
      <c r="B1041" s="460"/>
      <c r="C1041" s="460"/>
      <c r="D1041" s="460"/>
      <c r="E1041" s="460"/>
      <c r="F1041" s="460"/>
      <c r="G1041" s="460"/>
      <c r="H1041" s="460"/>
    </row>
    <row r="1042" spans="1:8" ht="18.75" x14ac:dyDescent="0.25">
      <c r="A1042" s="140"/>
      <c r="B1042" s="460"/>
      <c r="C1042" s="460"/>
      <c r="D1042" s="460"/>
      <c r="E1042" s="460"/>
      <c r="F1042" s="460"/>
      <c r="G1042" s="460"/>
      <c r="H1042" s="460"/>
    </row>
    <row r="1043" spans="1:8" ht="18.75" x14ac:dyDescent="0.25">
      <c r="A1043" s="140"/>
      <c r="B1043" s="460"/>
      <c r="C1043" s="460"/>
      <c r="D1043" s="460"/>
      <c r="E1043" s="460"/>
      <c r="F1043" s="460"/>
      <c r="G1043" s="460"/>
      <c r="H1043" s="460"/>
    </row>
    <row r="1044" spans="1:8" ht="18.75" x14ac:dyDescent="0.25">
      <c r="A1044" s="140"/>
      <c r="B1044" s="460"/>
      <c r="C1044" s="460"/>
      <c r="D1044" s="460"/>
      <c r="E1044" s="460"/>
      <c r="F1044" s="460"/>
      <c r="G1044" s="460"/>
      <c r="H1044" s="460"/>
    </row>
    <row r="1045" spans="1:8" ht="18.75" x14ac:dyDescent="0.25">
      <c r="A1045" s="140"/>
      <c r="B1045" s="460"/>
      <c r="C1045" s="460"/>
      <c r="D1045" s="460"/>
      <c r="E1045" s="460"/>
      <c r="F1045" s="460"/>
      <c r="G1045" s="460"/>
      <c r="H1045" s="460"/>
    </row>
    <row r="1046" spans="1:8" ht="18.75" x14ac:dyDescent="0.25">
      <c r="A1046" s="140"/>
      <c r="B1046" s="460"/>
      <c r="C1046" s="460"/>
      <c r="D1046" s="460"/>
      <c r="E1046" s="460"/>
      <c r="F1046" s="460"/>
      <c r="G1046" s="460"/>
      <c r="H1046" s="460"/>
    </row>
    <row r="1047" spans="1:8" ht="18.75" x14ac:dyDescent="0.25">
      <c r="A1047" s="140"/>
      <c r="B1047" s="460"/>
      <c r="C1047" s="460"/>
      <c r="D1047" s="460"/>
      <c r="E1047" s="460"/>
      <c r="F1047" s="460"/>
      <c r="G1047" s="460"/>
      <c r="H1047" s="460"/>
    </row>
    <row r="1048" spans="1:8" ht="18.75" x14ac:dyDescent="0.25">
      <c r="A1048" s="140"/>
      <c r="B1048" s="460"/>
      <c r="C1048" s="460"/>
      <c r="D1048" s="460"/>
      <c r="E1048" s="460"/>
      <c r="F1048" s="460"/>
      <c r="G1048" s="460"/>
      <c r="H1048" s="460"/>
    </row>
    <row r="1049" spans="1:8" ht="18.75" x14ac:dyDescent="0.25">
      <c r="A1049" s="140"/>
      <c r="B1049" s="460"/>
      <c r="C1049" s="460"/>
      <c r="D1049" s="460"/>
      <c r="E1049" s="460"/>
      <c r="F1049" s="460"/>
      <c r="G1049" s="460"/>
      <c r="H1049" s="460"/>
    </row>
    <row r="1050" spans="1:8" ht="18.75" x14ac:dyDescent="0.25">
      <c r="A1050" s="140"/>
      <c r="B1050" s="460"/>
      <c r="C1050" s="460"/>
      <c r="D1050" s="460"/>
      <c r="E1050" s="460"/>
      <c r="F1050" s="460"/>
      <c r="G1050" s="460"/>
      <c r="H1050" s="460"/>
    </row>
    <row r="1051" spans="1:8" ht="18.75" x14ac:dyDescent="0.25">
      <c r="A1051" s="140"/>
      <c r="B1051" s="460"/>
      <c r="C1051" s="460"/>
      <c r="D1051" s="460"/>
      <c r="E1051" s="460"/>
      <c r="F1051" s="460"/>
      <c r="G1051" s="460"/>
      <c r="H1051" s="460"/>
    </row>
    <row r="1052" spans="1:8" ht="18.75" x14ac:dyDescent="0.25">
      <c r="A1052" s="140"/>
      <c r="B1052" s="460"/>
      <c r="C1052" s="460"/>
      <c r="D1052" s="460"/>
      <c r="E1052" s="460"/>
      <c r="F1052" s="460"/>
      <c r="G1052" s="460"/>
      <c r="H1052" s="460"/>
    </row>
    <row r="1053" spans="1:8" ht="18.75" x14ac:dyDescent="0.25">
      <c r="A1053" s="140"/>
      <c r="B1053" s="460"/>
      <c r="C1053" s="460"/>
      <c r="D1053" s="460"/>
      <c r="E1053" s="460"/>
      <c r="F1053" s="460"/>
      <c r="G1053" s="460"/>
      <c r="H1053" s="460"/>
    </row>
    <row r="1054" spans="1:8" ht="18.75" x14ac:dyDescent="0.25">
      <c r="A1054" s="140"/>
      <c r="B1054" s="460"/>
      <c r="C1054" s="460"/>
      <c r="D1054" s="460"/>
      <c r="E1054" s="460"/>
      <c r="F1054" s="460"/>
      <c r="G1054" s="460"/>
      <c r="H1054" s="460"/>
    </row>
    <row r="1055" spans="1:8" ht="18.75" x14ac:dyDescent="0.25">
      <c r="A1055" s="140"/>
      <c r="B1055" s="460"/>
      <c r="C1055" s="460"/>
      <c r="D1055" s="460"/>
      <c r="E1055" s="460"/>
      <c r="F1055" s="460"/>
      <c r="G1055" s="460"/>
      <c r="H1055" s="460"/>
    </row>
    <row r="1056" spans="1:8" ht="18.75" x14ac:dyDescent="0.25">
      <c r="A1056" s="140"/>
      <c r="B1056" s="460"/>
      <c r="C1056" s="460"/>
      <c r="D1056" s="460"/>
      <c r="E1056" s="460"/>
      <c r="F1056" s="460"/>
      <c r="G1056" s="460"/>
      <c r="H1056" s="460"/>
    </row>
    <row r="1057" spans="1:8" ht="18.75" x14ac:dyDescent="0.25">
      <c r="A1057" s="140"/>
      <c r="B1057" s="460"/>
      <c r="C1057" s="460"/>
      <c r="D1057" s="460"/>
      <c r="E1057" s="460"/>
      <c r="F1057" s="460"/>
      <c r="G1057" s="460"/>
      <c r="H1057" s="460"/>
    </row>
    <row r="1058" spans="1:8" ht="18.75" x14ac:dyDescent="0.25">
      <c r="A1058" s="140"/>
      <c r="B1058" s="460"/>
      <c r="C1058" s="460"/>
      <c r="D1058" s="460"/>
      <c r="E1058" s="460"/>
      <c r="F1058" s="460"/>
      <c r="G1058" s="460"/>
      <c r="H1058" s="460"/>
    </row>
    <row r="1059" spans="1:8" ht="18.75" x14ac:dyDescent="0.25">
      <c r="A1059" s="140"/>
      <c r="B1059" s="460"/>
      <c r="C1059" s="460"/>
      <c r="D1059" s="460"/>
      <c r="E1059" s="460"/>
      <c r="F1059" s="460"/>
      <c r="G1059" s="460"/>
      <c r="H1059" s="460"/>
    </row>
    <row r="1060" spans="1:8" ht="18.75" x14ac:dyDescent="0.25">
      <c r="A1060" s="140"/>
      <c r="B1060" s="460"/>
      <c r="C1060" s="460"/>
      <c r="D1060" s="460"/>
      <c r="E1060" s="460"/>
      <c r="F1060" s="460"/>
      <c r="G1060" s="460"/>
      <c r="H1060" s="460"/>
    </row>
    <row r="1061" spans="1:8" ht="18.75" x14ac:dyDescent="0.25">
      <c r="A1061" s="140"/>
      <c r="B1061" s="460"/>
      <c r="C1061" s="460"/>
      <c r="D1061" s="460"/>
      <c r="E1061" s="460"/>
      <c r="F1061" s="460"/>
      <c r="G1061" s="460"/>
      <c r="H1061" s="460"/>
    </row>
    <row r="1062" spans="1:8" ht="18.75" x14ac:dyDescent="0.25">
      <c r="A1062" s="140"/>
      <c r="B1062" s="460"/>
      <c r="C1062" s="460"/>
      <c r="D1062" s="460"/>
      <c r="E1062" s="460"/>
      <c r="F1062" s="460"/>
      <c r="G1062" s="460"/>
      <c r="H1062" s="460"/>
    </row>
    <row r="1063" spans="1:8" ht="18.75" x14ac:dyDescent="0.25">
      <c r="A1063" s="140"/>
      <c r="B1063" s="460"/>
      <c r="C1063" s="460"/>
      <c r="D1063" s="460"/>
      <c r="E1063" s="460"/>
      <c r="F1063" s="460"/>
      <c r="G1063" s="460"/>
      <c r="H1063" s="460"/>
    </row>
    <row r="1064" spans="1:8" ht="18.75" x14ac:dyDescent="0.25">
      <c r="A1064" s="140"/>
      <c r="B1064" s="460"/>
      <c r="C1064" s="460"/>
      <c r="D1064" s="460"/>
      <c r="E1064" s="460"/>
      <c r="F1064" s="460"/>
      <c r="G1064" s="460"/>
      <c r="H1064" s="460"/>
    </row>
    <row r="1065" spans="1:8" ht="18.75" x14ac:dyDescent="0.25">
      <c r="A1065" s="140"/>
      <c r="B1065" s="460"/>
      <c r="C1065" s="460"/>
      <c r="D1065" s="460"/>
      <c r="E1065" s="460"/>
      <c r="F1065" s="460"/>
      <c r="G1065" s="460"/>
      <c r="H1065" s="460"/>
    </row>
    <row r="1066" spans="1:8" ht="18.75" x14ac:dyDescent="0.25">
      <c r="A1066" s="140"/>
      <c r="B1066" s="460"/>
      <c r="C1066" s="460"/>
      <c r="D1066" s="460"/>
      <c r="E1066" s="460"/>
      <c r="F1066" s="460"/>
      <c r="G1066" s="460"/>
      <c r="H1066" s="460"/>
    </row>
    <row r="1067" spans="1:8" ht="18.75" x14ac:dyDescent="0.25">
      <c r="A1067" s="140"/>
      <c r="B1067" s="460"/>
      <c r="C1067" s="460"/>
      <c r="D1067" s="460"/>
      <c r="E1067" s="460"/>
      <c r="F1067" s="460"/>
      <c r="G1067" s="460"/>
      <c r="H1067" s="460"/>
    </row>
    <row r="1068" spans="1:8" ht="18.75" x14ac:dyDescent="0.25">
      <c r="A1068" s="140"/>
      <c r="B1068" s="460"/>
      <c r="C1068" s="460"/>
      <c r="D1068" s="460"/>
      <c r="E1068" s="460"/>
      <c r="F1068" s="460"/>
      <c r="G1068" s="460"/>
      <c r="H1068" s="460"/>
    </row>
    <row r="1069" spans="1:8" ht="18.75" x14ac:dyDescent="0.25">
      <c r="A1069" s="140"/>
      <c r="B1069" s="460"/>
      <c r="C1069" s="460"/>
      <c r="D1069" s="460"/>
      <c r="E1069" s="460"/>
      <c r="F1069" s="460"/>
      <c r="G1069" s="460"/>
      <c r="H1069" s="460"/>
    </row>
    <row r="1070" spans="1:8" ht="18.75" x14ac:dyDescent="0.25">
      <c r="A1070" s="140"/>
      <c r="B1070" s="460"/>
      <c r="C1070" s="460"/>
      <c r="D1070" s="460"/>
      <c r="E1070" s="460"/>
      <c r="F1070" s="460"/>
      <c r="G1070" s="460"/>
      <c r="H1070" s="460"/>
    </row>
    <row r="1071" spans="1:8" ht="18.75" x14ac:dyDescent="0.25">
      <c r="A1071" s="140"/>
      <c r="B1071" s="460"/>
      <c r="C1071" s="460"/>
      <c r="D1071" s="460"/>
      <c r="E1071" s="460"/>
      <c r="F1071" s="460"/>
      <c r="G1071" s="460"/>
      <c r="H1071" s="460"/>
    </row>
    <row r="1072" spans="1:8" ht="18.75" x14ac:dyDescent="0.25">
      <c r="A1072" s="140"/>
      <c r="B1072" s="460"/>
      <c r="C1072" s="460"/>
      <c r="D1072" s="460"/>
      <c r="E1072" s="460"/>
      <c r="F1072" s="460"/>
      <c r="G1072" s="460"/>
      <c r="H1072" s="460"/>
    </row>
    <row r="1073" spans="1:8" ht="18.75" x14ac:dyDescent="0.25">
      <c r="A1073" s="140"/>
      <c r="B1073" s="460"/>
      <c r="C1073" s="460"/>
      <c r="D1073" s="460"/>
      <c r="E1073" s="460"/>
      <c r="F1073" s="460"/>
      <c r="G1073" s="460"/>
      <c r="H1073" s="460"/>
    </row>
    <row r="1074" spans="1:8" ht="18.75" x14ac:dyDescent="0.25">
      <c r="A1074" s="140"/>
      <c r="B1074" s="460"/>
      <c r="C1074" s="460"/>
      <c r="D1074" s="460"/>
      <c r="E1074" s="460"/>
      <c r="F1074" s="460"/>
      <c r="G1074" s="460"/>
      <c r="H1074" s="460"/>
    </row>
    <row r="1075" spans="1:8" ht="18.75" x14ac:dyDescent="0.25">
      <c r="A1075" s="140"/>
      <c r="B1075" s="460"/>
      <c r="C1075" s="460"/>
      <c r="D1075" s="460"/>
      <c r="E1075" s="460"/>
      <c r="F1075" s="460"/>
      <c r="G1075" s="460"/>
      <c r="H1075" s="460"/>
    </row>
    <row r="1076" spans="1:8" ht="18.75" x14ac:dyDescent="0.25">
      <c r="A1076" s="140"/>
      <c r="B1076" s="460"/>
      <c r="C1076" s="460"/>
      <c r="D1076" s="460"/>
      <c r="E1076" s="460"/>
      <c r="F1076" s="460"/>
      <c r="G1076" s="460"/>
      <c r="H1076" s="460"/>
    </row>
    <row r="1077" spans="1:8" ht="18.75" x14ac:dyDescent="0.25">
      <c r="A1077" s="140"/>
      <c r="B1077" s="460"/>
      <c r="C1077" s="460"/>
      <c r="D1077" s="460"/>
      <c r="E1077" s="460"/>
      <c r="F1077" s="460"/>
      <c r="G1077" s="460"/>
      <c r="H1077" s="460"/>
    </row>
    <row r="1078" spans="1:8" ht="18.75" x14ac:dyDescent="0.25">
      <c r="A1078" s="140"/>
      <c r="B1078" s="460"/>
      <c r="C1078" s="460"/>
      <c r="D1078" s="460"/>
      <c r="E1078" s="460"/>
      <c r="F1078" s="460"/>
      <c r="G1078" s="460"/>
      <c r="H1078" s="460"/>
    </row>
    <row r="1079" spans="1:8" ht="18.75" x14ac:dyDescent="0.25">
      <c r="A1079" s="140"/>
      <c r="B1079" s="460"/>
      <c r="C1079" s="460"/>
      <c r="D1079" s="460"/>
      <c r="E1079" s="460"/>
      <c r="F1079" s="460"/>
      <c r="G1079" s="460"/>
      <c r="H1079" s="460"/>
    </row>
    <row r="1080" spans="1:8" ht="18.75" x14ac:dyDescent="0.25">
      <c r="A1080" s="140"/>
      <c r="B1080" s="460"/>
      <c r="C1080" s="460"/>
      <c r="D1080" s="460"/>
      <c r="E1080" s="460"/>
      <c r="F1080" s="460"/>
      <c r="G1080" s="460"/>
      <c r="H1080" s="460"/>
    </row>
    <row r="1081" spans="1:8" ht="18.75" x14ac:dyDescent="0.25">
      <c r="A1081" s="140"/>
      <c r="B1081" s="460"/>
      <c r="C1081" s="460"/>
      <c r="D1081" s="460"/>
      <c r="E1081" s="460"/>
      <c r="F1081" s="460"/>
      <c r="G1081" s="460"/>
      <c r="H1081" s="460"/>
    </row>
    <row r="1082" spans="1:8" ht="18.75" x14ac:dyDescent="0.25">
      <c r="A1082" s="140"/>
      <c r="B1082" s="460"/>
      <c r="C1082" s="460"/>
      <c r="D1082" s="460"/>
      <c r="E1082" s="460"/>
      <c r="F1082" s="460"/>
      <c r="G1082" s="460"/>
      <c r="H1082" s="460"/>
    </row>
    <row r="1083" spans="1:8" ht="18.75" x14ac:dyDescent="0.25">
      <c r="A1083" s="140"/>
      <c r="B1083" s="460"/>
      <c r="C1083" s="460"/>
      <c r="D1083" s="460"/>
      <c r="E1083" s="460"/>
      <c r="F1083" s="460"/>
      <c r="G1083" s="460"/>
      <c r="H1083" s="460"/>
    </row>
    <row r="1084" spans="1:8" ht="18.75" x14ac:dyDescent="0.25">
      <c r="A1084" s="140"/>
      <c r="B1084" s="460"/>
      <c r="C1084" s="460"/>
      <c r="D1084" s="460"/>
      <c r="E1084" s="460"/>
      <c r="F1084" s="460"/>
      <c r="G1084" s="460"/>
      <c r="H1084" s="460"/>
    </row>
    <row r="1085" spans="1:8" ht="18.75" x14ac:dyDescent="0.25">
      <c r="A1085" s="140"/>
      <c r="B1085" s="460"/>
      <c r="C1085" s="460"/>
      <c r="D1085" s="460"/>
      <c r="E1085" s="460"/>
      <c r="F1085" s="460"/>
      <c r="G1085" s="460"/>
      <c r="H1085" s="460"/>
    </row>
    <row r="1086" spans="1:8" ht="18.75" x14ac:dyDescent="0.25">
      <c r="A1086" s="140"/>
      <c r="B1086" s="460"/>
      <c r="C1086" s="460"/>
      <c r="D1086" s="460"/>
      <c r="E1086" s="460"/>
      <c r="F1086" s="460"/>
      <c r="G1086" s="460"/>
      <c r="H1086" s="460"/>
    </row>
    <row r="1087" spans="1:8" ht="18.75" x14ac:dyDescent="0.25">
      <c r="A1087" s="140"/>
      <c r="B1087" s="460"/>
      <c r="C1087" s="460"/>
      <c r="D1087" s="460"/>
      <c r="E1087" s="460"/>
      <c r="F1087" s="460"/>
      <c r="G1087" s="460"/>
      <c r="H1087" s="460"/>
    </row>
    <row r="1088" spans="1:8" ht="18.75" x14ac:dyDescent="0.25">
      <c r="A1088" s="140"/>
      <c r="B1088" s="460"/>
      <c r="C1088" s="460"/>
      <c r="D1088" s="460"/>
      <c r="E1088" s="460"/>
      <c r="F1088" s="460"/>
      <c r="G1088" s="460"/>
      <c r="H1088" s="460"/>
    </row>
    <row r="1089" spans="1:8" ht="18.75" x14ac:dyDescent="0.25">
      <c r="A1089" s="140"/>
      <c r="B1089" s="460"/>
      <c r="C1089" s="460"/>
      <c r="D1089" s="460"/>
      <c r="E1089" s="460"/>
      <c r="F1089" s="460"/>
      <c r="G1089" s="460"/>
      <c r="H1089" s="460"/>
    </row>
    <row r="1090" spans="1:8" ht="18.75" x14ac:dyDescent="0.25">
      <c r="A1090" s="140"/>
      <c r="B1090" s="460"/>
      <c r="C1090" s="460"/>
      <c r="D1090" s="460"/>
      <c r="E1090" s="460"/>
      <c r="F1090" s="460"/>
      <c r="G1090" s="460"/>
      <c r="H1090" s="460"/>
    </row>
    <row r="1091" spans="1:8" ht="18.75" x14ac:dyDescent="0.25">
      <c r="A1091" s="140"/>
      <c r="B1091" s="460"/>
      <c r="C1091" s="460"/>
      <c r="D1091" s="460"/>
      <c r="E1091" s="460"/>
      <c r="F1091" s="460"/>
      <c r="G1091" s="460"/>
      <c r="H1091" s="460"/>
    </row>
    <row r="1092" spans="1:8" ht="18.75" x14ac:dyDescent="0.25">
      <c r="A1092" s="140"/>
      <c r="B1092" s="460"/>
      <c r="C1092" s="460"/>
      <c r="D1092" s="460"/>
      <c r="E1092" s="460"/>
      <c r="F1092" s="460"/>
      <c r="G1092" s="460"/>
      <c r="H1092" s="460"/>
    </row>
    <row r="1093" spans="1:8" ht="18.75" x14ac:dyDescent="0.25">
      <c r="A1093" s="140"/>
      <c r="B1093" s="460"/>
      <c r="C1093" s="460"/>
      <c r="D1093" s="460"/>
      <c r="E1093" s="460"/>
      <c r="F1093" s="460"/>
      <c r="G1093" s="460"/>
      <c r="H1093" s="460"/>
    </row>
    <row r="1094" spans="1:8" ht="18.75" x14ac:dyDescent="0.25">
      <c r="A1094" s="140"/>
      <c r="B1094" s="460"/>
      <c r="C1094" s="460"/>
      <c r="D1094" s="460"/>
      <c r="E1094" s="460"/>
      <c r="F1094" s="460"/>
      <c r="G1094" s="460"/>
      <c r="H1094" s="460"/>
    </row>
    <row r="1095" spans="1:8" ht="18.75" x14ac:dyDescent="0.25">
      <c r="A1095" s="140"/>
      <c r="B1095" s="460"/>
      <c r="C1095" s="460"/>
      <c r="D1095" s="460"/>
      <c r="E1095" s="460"/>
      <c r="F1095" s="460"/>
      <c r="G1095" s="460"/>
      <c r="H1095" s="460"/>
    </row>
    <row r="1096" spans="1:8" ht="18.75" x14ac:dyDescent="0.25">
      <c r="A1096" s="140"/>
      <c r="B1096" s="460"/>
      <c r="C1096" s="460"/>
      <c r="D1096" s="460"/>
      <c r="E1096" s="460"/>
      <c r="F1096" s="460"/>
      <c r="G1096" s="460"/>
      <c r="H1096" s="460"/>
    </row>
    <row r="1097" spans="1:8" ht="18.75" x14ac:dyDescent="0.25">
      <c r="A1097" s="140"/>
      <c r="B1097" s="460"/>
      <c r="C1097" s="460"/>
      <c r="D1097" s="460"/>
      <c r="E1097" s="460"/>
      <c r="F1097" s="460"/>
      <c r="G1097" s="460"/>
      <c r="H1097" s="460"/>
    </row>
    <row r="1098" spans="1:8" ht="18.75" x14ac:dyDescent="0.25">
      <c r="A1098" s="140"/>
      <c r="B1098" s="460"/>
      <c r="C1098" s="460"/>
      <c r="D1098" s="460"/>
      <c r="E1098" s="460"/>
      <c r="F1098" s="460"/>
      <c r="G1098" s="460"/>
      <c r="H1098" s="460"/>
    </row>
    <row r="1099" spans="1:8" ht="18.75" x14ac:dyDescent="0.25">
      <c r="A1099" s="140"/>
      <c r="B1099" s="460"/>
      <c r="C1099" s="460"/>
      <c r="D1099" s="460"/>
      <c r="E1099" s="460"/>
      <c r="F1099" s="460"/>
      <c r="G1099" s="460"/>
      <c r="H1099" s="460"/>
    </row>
    <row r="1100" spans="1:8" ht="18.75" x14ac:dyDescent="0.25">
      <c r="A1100" s="140"/>
      <c r="B1100" s="460"/>
      <c r="C1100" s="460"/>
      <c r="D1100" s="460"/>
      <c r="E1100" s="460"/>
      <c r="F1100" s="460"/>
      <c r="G1100" s="460"/>
      <c r="H1100" s="460"/>
    </row>
    <row r="1101" spans="1:8" ht="18.75" x14ac:dyDescent="0.25">
      <c r="A1101" s="140"/>
      <c r="B1101" s="460"/>
      <c r="C1101" s="460"/>
      <c r="D1101" s="460"/>
      <c r="E1101" s="460"/>
      <c r="F1101" s="460"/>
      <c r="G1101" s="460"/>
      <c r="H1101" s="460"/>
    </row>
    <row r="1102" spans="1:8" ht="18.75" x14ac:dyDescent="0.25">
      <c r="A1102" s="140"/>
      <c r="B1102" s="460"/>
      <c r="C1102" s="460"/>
      <c r="D1102" s="460"/>
      <c r="E1102" s="460"/>
      <c r="F1102" s="460"/>
      <c r="G1102" s="460"/>
      <c r="H1102" s="460"/>
    </row>
    <row r="1103" spans="1:8" ht="18.75" x14ac:dyDescent="0.25">
      <c r="A1103" s="140"/>
      <c r="B1103" s="460"/>
      <c r="C1103" s="460"/>
      <c r="D1103" s="460"/>
      <c r="E1103" s="460"/>
      <c r="F1103" s="460"/>
      <c r="G1103" s="460"/>
      <c r="H1103" s="460"/>
    </row>
    <row r="1104" spans="1:8" ht="18.75" x14ac:dyDescent="0.25">
      <c r="A1104" s="140"/>
      <c r="B1104" s="460"/>
      <c r="C1104" s="460"/>
      <c r="D1104" s="460"/>
      <c r="E1104" s="460"/>
      <c r="F1104" s="460"/>
      <c r="G1104" s="460"/>
      <c r="H1104" s="460"/>
    </row>
    <row r="1105" spans="1:8" ht="18.75" x14ac:dyDescent="0.25">
      <c r="A1105" s="140"/>
      <c r="B1105" s="460"/>
      <c r="C1105" s="460"/>
      <c r="D1105" s="460"/>
      <c r="E1105" s="460"/>
      <c r="F1105" s="460"/>
      <c r="G1105" s="460"/>
      <c r="H1105" s="460"/>
    </row>
    <row r="1106" spans="1:8" ht="18.75" x14ac:dyDescent="0.25">
      <c r="A1106" s="140"/>
      <c r="B1106" s="460"/>
      <c r="C1106" s="460"/>
      <c r="D1106" s="460"/>
      <c r="E1106" s="460"/>
      <c r="F1106" s="460"/>
      <c r="G1106" s="460"/>
      <c r="H1106" s="460"/>
    </row>
    <row r="1107" spans="1:8" ht="18.75" x14ac:dyDescent="0.25">
      <c r="A1107" s="140"/>
      <c r="B1107" s="460"/>
      <c r="C1107" s="460"/>
      <c r="D1107" s="460"/>
      <c r="E1107" s="460"/>
      <c r="F1107" s="460"/>
      <c r="G1107" s="460"/>
      <c r="H1107" s="460"/>
    </row>
    <row r="1108" spans="1:8" ht="18.75" x14ac:dyDescent="0.25">
      <c r="A1108" s="140"/>
      <c r="B1108" s="460"/>
      <c r="C1108" s="460"/>
      <c r="D1108" s="460"/>
      <c r="E1108" s="460"/>
      <c r="F1108" s="460"/>
      <c r="G1108" s="460"/>
      <c r="H1108" s="460"/>
    </row>
    <row r="1109" spans="1:8" ht="18.75" x14ac:dyDescent="0.25">
      <c r="A1109" s="140"/>
      <c r="B1109" s="460"/>
      <c r="C1109" s="460"/>
      <c r="D1109" s="460"/>
      <c r="E1109" s="460"/>
      <c r="F1109" s="460"/>
      <c r="G1109" s="460"/>
      <c r="H1109" s="460"/>
    </row>
    <row r="1110" spans="1:8" ht="18.75" x14ac:dyDescent="0.25">
      <c r="A1110" s="140"/>
      <c r="B1110" s="460"/>
      <c r="C1110" s="460"/>
      <c r="D1110" s="460"/>
      <c r="E1110" s="460"/>
      <c r="F1110" s="460"/>
      <c r="G1110" s="460"/>
      <c r="H1110" s="460"/>
    </row>
    <row r="1111" spans="1:8" ht="18.75" x14ac:dyDescent="0.25">
      <c r="A1111" s="140"/>
      <c r="B1111" s="460"/>
      <c r="C1111" s="460"/>
      <c r="D1111" s="460"/>
      <c r="E1111" s="460"/>
      <c r="F1111" s="460"/>
      <c r="G1111" s="460"/>
      <c r="H1111" s="460"/>
    </row>
    <row r="1112" spans="1:8" ht="18.75" x14ac:dyDescent="0.25">
      <c r="A1112" s="140"/>
      <c r="B1112" s="460"/>
      <c r="C1112" s="460"/>
      <c r="D1112" s="460"/>
      <c r="E1112" s="460"/>
      <c r="F1112" s="460"/>
      <c r="G1112" s="460"/>
      <c r="H1112" s="460"/>
    </row>
    <row r="1113" spans="1:8" ht="18.75" x14ac:dyDescent="0.25">
      <c r="A1113" s="140"/>
      <c r="B1113" s="460"/>
      <c r="C1113" s="460"/>
      <c r="D1113" s="460"/>
      <c r="E1113" s="460"/>
      <c r="F1113" s="460"/>
      <c r="G1113" s="460"/>
      <c r="H1113" s="460"/>
    </row>
    <row r="1114" spans="1:8" ht="18.75" x14ac:dyDescent="0.25">
      <c r="A1114" s="140"/>
      <c r="B1114" s="460"/>
      <c r="C1114" s="460"/>
      <c r="D1114" s="460"/>
      <c r="E1114" s="460"/>
      <c r="F1114" s="460"/>
      <c r="G1114" s="460"/>
      <c r="H1114" s="460"/>
    </row>
    <row r="1115" spans="1:8" ht="18.75" x14ac:dyDescent="0.25">
      <c r="A1115" s="140"/>
      <c r="B1115" s="460"/>
      <c r="C1115" s="460"/>
      <c r="D1115" s="460"/>
      <c r="E1115" s="460"/>
      <c r="F1115" s="460"/>
      <c r="G1115" s="460"/>
      <c r="H1115" s="460"/>
    </row>
    <row r="1116" spans="1:8" ht="18.75" x14ac:dyDescent="0.25">
      <c r="A1116" s="140"/>
      <c r="B1116" s="460"/>
      <c r="C1116" s="460"/>
      <c r="D1116" s="460"/>
      <c r="E1116" s="460"/>
      <c r="F1116" s="460"/>
      <c r="G1116" s="460"/>
      <c r="H1116" s="460"/>
    </row>
    <row r="1117" spans="1:8" ht="18.75" x14ac:dyDescent="0.25">
      <c r="A1117" s="140"/>
      <c r="B1117" s="460"/>
      <c r="C1117" s="460"/>
      <c r="D1117" s="460"/>
      <c r="E1117" s="460"/>
      <c r="F1117" s="460"/>
      <c r="G1117" s="460"/>
      <c r="H1117" s="460"/>
    </row>
    <row r="1118" spans="1:8" ht="18.75" x14ac:dyDescent="0.25">
      <c r="A1118" s="140"/>
      <c r="B1118" s="460"/>
      <c r="C1118" s="460"/>
      <c r="D1118" s="460"/>
      <c r="E1118" s="460"/>
      <c r="F1118" s="460"/>
      <c r="G1118" s="460"/>
      <c r="H1118" s="460"/>
    </row>
    <row r="1119" spans="1:8" ht="18.75" x14ac:dyDescent="0.25">
      <c r="A1119" s="140"/>
      <c r="B1119" s="460"/>
      <c r="C1119" s="460"/>
      <c r="D1119" s="460"/>
      <c r="E1119" s="460"/>
      <c r="F1119" s="460"/>
      <c r="G1119" s="460"/>
      <c r="H1119" s="460"/>
    </row>
    <row r="1120" spans="1:8" ht="18.75" x14ac:dyDescent="0.25">
      <c r="A1120" s="140"/>
      <c r="B1120" s="460"/>
      <c r="C1120" s="460"/>
      <c r="D1120" s="460"/>
      <c r="E1120" s="460"/>
      <c r="F1120" s="460"/>
      <c r="G1120" s="460"/>
      <c r="H1120" s="460"/>
    </row>
    <row r="1121" spans="1:8" ht="18.75" x14ac:dyDescent="0.25">
      <c r="A1121" s="140"/>
      <c r="B1121" s="460"/>
      <c r="C1121" s="460"/>
      <c r="D1121" s="460"/>
      <c r="E1121" s="460"/>
      <c r="F1121" s="460"/>
      <c r="G1121" s="460"/>
      <c r="H1121" s="460"/>
    </row>
    <row r="1122" spans="1:8" ht="18.75" x14ac:dyDescent="0.25">
      <c r="A1122" s="140"/>
      <c r="B1122" s="460"/>
      <c r="C1122" s="460"/>
      <c r="D1122" s="460"/>
      <c r="E1122" s="460"/>
      <c r="F1122" s="460"/>
      <c r="G1122" s="460"/>
      <c r="H1122" s="460"/>
    </row>
    <row r="1123" spans="1:8" ht="18.75" x14ac:dyDescent="0.25">
      <c r="A1123" s="140"/>
      <c r="B1123" s="460"/>
      <c r="C1123" s="460"/>
      <c r="D1123" s="460"/>
      <c r="E1123" s="460"/>
      <c r="F1123" s="460"/>
      <c r="G1123" s="460"/>
      <c r="H1123" s="460"/>
    </row>
    <row r="1124" spans="1:8" ht="18.75" x14ac:dyDescent="0.25">
      <c r="A1124" s="140"/>
      <c r="B1124" s="460"/>
      <c r="C1124" s="460"/>
      <c r="D1124" s="460"/>
      <c r="E1124" s="460"/>
      <c r="F1124" s="460"/>
      <c r="G1124" s="460"/>
      <c r="H1124" s="460"/>
    </row>
    <row r="1125" spans="1:8" ht="18.75" x14ac:dyDescent="0.25">
      <c r="A1125" s="140"/>
      <c r="B1125" s="460"/>
      <c r="C1125" s="460"/>
      <c r="D1125" s="460"/>
      <c r="E1125" s="460"/>
      <c r="F1125" s="460"/>
      <c r="G1125" s="460"/>
      <c r="H1125" s="460"/>
    </row>
    <row r="1126" spans="1:8" ht="18.75" x14ac:dyDescent="0.25">
      <c r="A1126" s="140"/>
      <c r="B1126" s="460"/>
      <c r="C1126" s="460"/>
      <c r="D1126" s="460"/>
      <c r="E1126" s="460"/>
      <c r="F1126" s="460"/>
      <c r="G1126" s="460"/>
      <c r="H1126" s="460"/>
    </row>
    <row r="1127" spans="1:8" ht="18.75" x14ac:dyDescent="0.25">
      <c r="A1127" s="140"/>
      <c r="B1127" s="460"/>
      <c r="C1127" s="460"/>
      <c r="D1127" s="460"/>
      <c r="E1127" s="460"/>
      <c r="F1127" s="460"/>
      <c r="G1127" s="460"/>
      <c r="H1127" s="460"/>
    </row>
    <row r="1128" spans="1:8" ht="18.75" x14ac:dyDescent="0.25">
      <c r="A1128" s="140"/>
      <c r="B1128" s="460"/>
      <c r="C1128" s="460"/>
      <c r="D1128" s="460"/>
      <c r="E1128" s="460"/>
      <c r="F1128" s="460"/>
      <c r="G1128" s="460"/>
      <c r="H1128" s="460"/>
    </row>
    <row r="1129" spans="1:8" ht="18.75" x14ac:dyDescent="0.25">
      <c r="A1129" s="140"/>
      <c r="B1129" s="460"/>
      <c r="C1129" s="460"/>
      <c r="D1129" s="460"/>
      <c r="E1129" s="460"/>
      <c r="F1129" s="460"/>
      <c r="G1129" s="460"/>
      <c r="H1129" s="460"/>
    </row>
    <row r="1130" spans="1:8" ht="18.75" x14ac:dyDescent="0.25">
      <c r="A1130" s="140"/>
      <c r="B1130" s="460"/>
      <c r="C1130" s="460"/>
      <c r="D1130" s="460"/>
      <c r="E1130" s="460"/>
      <c r="F1130" s="460"/>
      <c r="G1130" s="460"/>
      <c r="H1130" s="460"/>
    </row>
    <row r="1131" spans="1:8" ht="18.75" x14ac:dyDescent="0.25">
      <c r="A1131" s="140"/>
      <c r="B1131" s="460"/>
      <c r="C1131" s="460"/>
      <c r="D1131" s="460"/>
      <c r="E1131" s="460"/>
      <c r="F1131" s="460"/>
      <c r="G1131" s="460"/>
      <c r="H1131" s="460"/>
    </row>
    <row r="1132" spans="1:8" ht="18.75" x14ac:dyDescent="0.25">
      <c r="A1132" s="140"/>
      <c r="B1132" s="460"/>
      <c r="C1132" s="460"/>
      <c r="D1132" s="460"/>
      <c r="E1132" s="460"/>
      <c r="F1132" s="460"/>
      <c r="G1132" s="460"/>
      <c r="H1132" s="460"/>
    </row>
    <row r="1133" spans="1:8" ht="18.75" x14ac:dyDescent="0.25">
      <c r="A1133" s="140"/>
      <c r="B1133" s="460"/>
      <c r="C1133" s="460"/>
      <c r="D1133" s="460"/>
      <c r="E1133" s="460"/>
      <c r="F1133" s="460"/>
      <c r="G1133" s="460"/>
      <c r="H1133" s="460"/>
    </row>
    <row r="1134" spans="1:8" ht="18.75" x14ac:dyDescent="0.25">
      <c r="A1134" s="140"/>
      <c r="B1134" s="460"/>
      <c r="C1134" s="460"/>
      <c r="D1134" s="460"/>
      <c r="E1134" s="460"/>
      <c r="F1134" s="460"/>
      <c r="G1134" s="460"/>
      <c r="H1134" s="460"/>
    </row>
    <row r="1135" spans="1:8" ht="18.75" x14ac:dyDescent="0.25">
      <c r="A1135" s="140"/>
      <c r="B1135" s="460"/>
      <c r="C1135" s="460"/>
      <c r="D1135" s="460"/>
      <c r="E1135" s="460"/>
      <c r="F1135" s="460"/>
      <c r="G1135" s="460"/>
      <c r="H1135" s="460"/>
    </row>
    <row r="1136" spans="1:8" ht="18.75" x14ac:dyDescent="0.25">
      <c r="A1136" s="140"/>
      <c r="B1136" s="460"/>
      <c r="C1136" s="460"/>
      <c r="D1136" s="460"/>
      <c r="E1136" s="460"/>
      <c r="F1136" s="460"/>
      <c r="G1136" s="460"/>
      <c r="H1136" s="460"/>
    </row>
    <row r="1137" spans="1:8" ht="18.75" x14ac:dyDescent="0.25">
      <c r="A1137" s="140"/>
      <c r="B1137" s="460"/>
      <c r="C1137" s="460"/>
      <c r="D1137" s="460"/>
      <c r="E1137" s="460"/>
      <c r="F1137" s="460"/>
      <c r="G1137" s="460"/>
      <c r="H1137" s="460"/>
    </row>
    <row r="1138" spans="1:8" ht="18.75" x14ac:dyDescent="0.25">
      <c r="A1138" s="140"/>
      <c r="B1138" s="460"/>
      <c r="C1138" s="460"/>
      <c r="D1138" s="460"/>
      <c r="E1138" s="460"/>
      <c r="F1138" s="460"/>
      <c r="G1138" s="460"/>
      <c r="H1138" s="460"/>
    </row>
    <row r="1139" spans="1:8" ht="18.75" x14ac:dyDescent="0.25">
      <c r="A1139" s="140"/>
      <c r="B1139" s="460"/>
      <c r="C1139" s="460"/>
      <c r="D1139" s="460"/>
      <c r="E1139" s="460"/>
      <c r="F1139" s="460"/>
      <c r="G1139" s="460"/>
      <c r="H1139" s="460"/>
    </row>
    <row r="1140" spans="1:8" ht="18.75" x14ac:dyDescent="0.25">
      <c r="A1140" s="140"/>
      <c r="B1140" s="460"/>
      <c r="C1140" s="460"/>
      <c r="D1140" s="460"/>
      <c r="E1140" s="460"/>
      <c r="F1140" s="460"/>
      <c r="G1140" s="460"/>
      <c r="H1140" s="460"/>
    </row>
    <row r="1141" spans="1:8" ht="18.75" x14ac:dyDescent="0.25">
      <c r="A1141" s="140"/>
      <c r="B1141" s="460"/>
      <c r="C1141" s="460"/>
      <c r="D1141" s="460"/>
      <c r="E1141" s="460"/>
      <c r="F1141" s="460"/>
      <c r="G1141" s="460"/>
      <c r="H1141" s="460"/>
    </row>
    <row r="1142" spans="1:8" ht="18.75" x14ac:dyDescent="0.25">
      <c r="A1142" s="140"/>
      <c r="B1142" s="460"/>
      <c r="C1142" s="460"/>
      <c r="D1142" s="460"/>
      <c r="E1142" s="460"/>
      <c r="F1142" s="460"/>
      <c r="G1142" s="460"/>
      <c r="H1142" s="460"/>
    </row>
    <row r="1143" spans="1:8" ht="18.75" x14ac:dyDescent="0.25">
      <c r="A1143" s="140"/>
      <c r="B1143" s="460"/>
      <c r="C1143" s="460"/>
      <c r="D1143" s="460"/>
      <c r="E1143" s="460"/>
      <c r="F1143" s="460"/>
      <c r="G1143" s="460"/>
      <c r="H1143" s="460"/>
    </row>
    <row r="1144" spans="1:8" ht="18.75" x14ac:dyDescent="0.25">
      <c r="A1144" s="140"/>
      <c r="B1144" s="460"/>
      <c r="C1144" s="460"/>
      <c r="D1144" s="460"/>
      <c r="E1144" s="460"/>
      <c r="F1144" s="460"/>
      <c r="G1144" s="460"/>
      <c r="H1144" s="460"/>
    </row>
    <row r="1145" spans="1:8" ht="18.75" x14ac:dyDescent="0.25">
      <c r="A1145" s="140"/>
      <c r="B1145" s="460"/>
      <c r="C1145" s="460"/>
      <c r="D1145" s="460"/>
      <c r="E1145" s="460"/>
      <c r="F1145" s="460"/>
      <c r="G1145" s="460"/>
      <c r="H1145" s="460"/>
    </row>
    <row r="1146" spans="1:8" ht="18.75" x14ac:dyDescent="0.25">
      <c r="A1146" s="140"/>
      <c r="B1146" s="460"/>
      <c r="C1146" s="460"/>
      <c r="D1146" s="460"/>
      <c r="E1146" s="460"/>
      <c r="F1146" s="460"/>
      <c r="G1146" s="460"/>
      <c r="H1146" s="460"/>
    </row>
    <row r="1147" spans="1:8" ht="18.75" x14ac:dyDescent="0.25">
      <c r="A1147" s="140"/>
      <c r="B1147" s="460"/>
      <c r="C1147" s="460"/>
      <c r="D1147" s="460"/>
      <c r="E1147" s="460"/>
      <c r="F1147" s="460"/>
      <c r="G1147" s="460"/>
      <c r="H1147" s="460"/>
    </row>
    <row r="1148" spans="1:8" ht="18.75" x14ac:dyDescent="0.25">
      <c r="A1148" s="140"/>
      <c r="B1148" s="460"/>
      <c r="C1148" s="460"/>
      <c r="D1148" s="460"/>
      <c r="E1148" s="460"/>
      <c r="F1148" s="460"/>
      <c r="G1148" s="460"/>
      <c r="H1148" s="460"/>
    </row>
    <row r="1149" spans="1:8" ht="18.75" x14ac:dyDescent="0.25">
      <c r="A1149" s="140"/>
      <c r="B1149" s="460"/>
      <c r="C1149" s="460"/>
      <c r="D1149" s="460"/>
      <c r="E1149" s="460"/>
      <c r="F1149" s="460"/>
      <c r="G1149" s="460"/>
      <c r="H1149" s="460"/>
    </row>
    <row r="1150" spans="1:8" ht="18.75" x14ac:dyDescent="0.25">
      <c r="A1150" s="140"/>
      <c r="B1150" s="460"/>
      <c r="C1150" s="460"/>
      <c r="D1150" s="460"/>
      <c r="E1150" s="460"/>
      <c r="F1150" s="460"/>
      <c r="G1150" s="460"/>
      <c r="H1150" s="460"/>
    </row>
    <row r="1151" spans="1:8" ht="18.75" x14ac:dyDescent="0.25">
      <c r="A1151" s="140"/>
      <c r="B1151" s="460"/>
      <c r="C1151" s="460"/>
      <c r="D1151" s="460"/>
      <c r="E1151" s="460"/>
      <c r="F1151" s="460"/>
      <c r="G1151" s="460"/>
      <c r="H1151" s="460"/>
    </row>
    <row r="1152" spans="1:8" ht="18.75" x14ac:dyDescent="0.25">
      <c r="A1152" s="140"/>
      <c r="B1152" s="460"/>
      <c r="C1152" s="460"/>
      <c r="D1152" s="460"/>
      <c r="E1152" s="460"/>
      <c r="F1152" s="460"/>
      <c r="G1152" s="460"/>
      <c r="H1152" s="460"/>
    </row>
    <row r="1153" spans="1:8" ht="18.75" x14ac:dyDescent="0.25">
      <c r="A1153" s="140"/>
      <c r="B1153" s="460"/>
      <c r="C1153" s="460"/>
      <c r="D1153" s="460"/>
      <c r="E1153" s="460"/>
      <c r="F1153" s="460"/>
      <c r="G1153" s="460"/>
      <c r="H1153" s="460"/>
    </row>
    <row r="1154" spans="1:8" ht="18.75" x14ac:dyDescent="0.25">
      <c r="A1154" s="140"/>
      <c r="B1154" s="460"/>
      <c r="C1154" s="460"/>
      <c r="D1154" s="460"/>
      <c r="E1154" s="460"/>
      <c r="F1154" s="460"/>
      <c r="G1154" s="460"/>
      <c r="H1154" s="460"/>
    </row>
    <row r="1155" spans="1:8" ht="18.75" x14ac:dyDescent="0.25">
      <c r="A1155" s="140"/>
      <c r="B1155" s="460"/>
      <c r="C1155" s="460"/>
      <c r="D1155" s="460"/>
      <c r="E1155" s="460"/>
      <c r="F1155" s="460"/>
      <c r="G1155" s="460"/>
      <c r="H1155" s="460"/>
    </row>
    <row r="1156" spans="1:8" ht="18.75" x14ac:dyDescent="0.25">
      <c r="A1156" s="140"/>
      <c r="B1156" s="460"/>
      <c r="C1156" s="460"/>
      <c r="D1156" s="460"/>
      <c r="E1156" s="460"/>
      <c r="F1156" s="460"/>
      <c r="G1156" s="460"/>
      <c r="H1156" s="460"/>
    </row>
    <row r="1157" spans="1:8" ht="18.75" x14ac:dyDescent="0.25">
      <c r="A1157" s="140"/>
      <c r="B1157" s="460"/>
      <c r="C1157" s="460"/>
      <c r="D1157" s="460"/>
      <c r="E1157" s="460"/>
      <c r="F1157" s="460"/>
      <c r="G1157" s="460"/>
      <c r="H1157" s="460"/>
    </row>
    <row r="1158" spans="1:8" ht="18.75" x14ac:dyDescent="0.25">
      <c r="A1158" s="140"/>
      <c r="B1158" s="460"/>
      <c r="C1158" s="460"/>
      <c r="D1158" s="460"/>
      <c r="E1158" s="460"/>
      <c r="F1158" s="460"/>
      <c r="G1158" s="460"/>
      <c r="H1158" s="460"/>
    </row>
    <row r="1159" spans="1:8" ht="18.75" x14ac:dyDescent="0.25">
      <c r="A1159" s="140"/>
      <c r="B1159" s="460"/>
      <c r="C1159" s="460"/>
      <c r="D1159" s="460"/>
      <c r="E1159" s="460"/>
      <c r="F1159" s="460"/>
      <c r="G1159" s="460"/>
      <c r="H1159" s="460"/>
    </row>
    <row r="1160" spans="1:8" ht="18.75" x14ac:dyDescent="0.25">
      <c r="A1160" s="140"/>
      <c r="B1160" s="460"/>
      <c r="C1160" s="460"/>
      <c r="D1160" s="460"/>
      <c r="E1160" s="460"/>
      <c r="F1160" s="460"/>
      <c r="G1160" s="460"/>
      <c r="H1160" s="460"/>
    </row>
    <row r="1161" spans="1:8" ht="18.75" x14ac:dyDescent="0.25">
      <c r="A1161" s="140"/>
      <c r="B1161" s="460"/>
      <c r="C1161" s="460"/>
      <c r="D1161" s="460"/>
      <c r="E1161" s="460"/>
      <c r="F1161" s="460"/>
      <c r="G1161" s="460"/>
      <c r="H1161" s="460"/>
    </row>
    <row r="1162" spans="1:8" ht="18.75" x14ac:dyDescent="0.25">
      <c r="A1162" s="140"/>
      <c r="B1162" s="460"/>
      <c r="C1162" s="460"/>
      <c r="D1162" s="460"/>
      <c r="E1162" s="460"/>
      <c r="F1162" s="460"/>
      <c r="G1162" s="460"/>
      <c r="H1162" s="460"/>
    </row>
    <row r="1163" spans="1:8" ht="18.75" x14ac:dyDescent="0.25">
      <c r="A1163" s="140"/>
      <c r="B1163" s="460"/>
      <c r="C1163" s="460"/>
      <c r="D1163" s="460"/>
      <c r="E1163" s="460"/>
      <c r="F1163" s="460"/>
      <c r="G1163" s="460"/>
      <c r="H1163" s="460"/>
    </row>
    <row r="1164" spans="1:8" ht="18.75" x14ac:dyDescent="0.25">
      <c r="A1164" s="140"/>
      <c r="B1164" s="460"/>
      <c r="C1164" s="460"/>
      <c r="D1164" s="460"/>
      <c r="E1164" s="460"/>
      <c r="F1164" s="460"/>
      <c r="G1164" s="460"/>
      <c r="H1164" s="460"/>
    </row>
    <row r="1165" spans="1:8" ht="18.75" x14ac:dyDescent="0.25">
      <c r="A1165" s="140"/>
      <c r="B1165" s="460"/>
      <c r="C1165" s="460"/>
      <c r="D1165" s="460"/>
      <c r="E1165" s="460"/>
      <c r="F1165" s="460"/>
      <c r="G1165" s="460"/>
      <c r="H1165" s="460"/>
    </row>
    <row r="1166" spans="1:8" ht="18.75" x14ac:dyDescent="0.25">
      <c r="A1166" s="140"/>
      <c r="B1166" s="460"/>
      <c r="C1166" s="460"/>
      <c r="D1166" s="460"/>
      <c r="E1166" s="460"/>
      <c r="F1166" s="460"/>
      <c r="G1166" s="460"/>
      <c r="H1166" s="460"/>
    </row>
    <row r="1167" spans="1:8" ht="18.75" x14ac:dyDescent="0.25">
      <c r="A1167" s="140"/>
      <c r="B1167" s="460"/>
      <c r="C1167" s="460"/>
      <c r="D1167" s="460"/>
      <c r="E1167" s="460"/>
      <c r="F1167" s="460"/>
      <c r="G1167" s="460"/>
      <c r="H1167" s="460"/>
    </row>
    <row r="1168" spans="1:8" ht="18.75" x14ac:dyDescent="0.25">
      <c r="A1168" s="140"/>
      <c r="B1168" s="460"/>
      <c r="C1168" s="460"/>
      <c r="D1168" s="460"/>
      <c r="E1168" s="460"/>
      <c r="F1168" s="460"/>
      <c r="G1168" s="460"/>
      <c r="H1168" s="460"/>
    </row>
    <row r="1169" spans="1:8" ht="18.75" x14ac:dyDescent="0.25">
      <c r="A1169" s="140"/>
      <c r="B1169" s="460"/>
      <c r="C1169" s="460"/>
      <c r="D1169" s="460"/>
      <c r="E1169" s="460"/>
      <c r="F1169" s="460"/>
      <c r="G1169" s="460"/>
      <c r="H1169" s="460"/>
    </row>
    <row r="1170" spans="1:8" ht="18.75" x14ac:dyDescent="0.25">
      <c r="A1170" s="140"/>
      <c r="B1170" s="460"/>
      <c r="C1170" s="460"/>
      <c r="D1170" s="460"/>
      <c r="E1170" s="460"/>
      <c r="F1170" s="460"/>
      <c r="G1170" s="460"/>
      <c r="H1170" s="460"/>
    </row>
    <row r="1171" spans="1:8" ht="18.75" x14ac:dyDescent="0.25">
      <c r="A1171" s="140"/>
      <c r="B1171" s="460"/>
      <c r="C1171" s="460"/>
      <c r="D1171" s="460"/>
      <c r="E1171" s="460"/>
      <c r="F1171" s="460"/>
      <c r="G1171" s="460"/>
      <c r="H1171" s="460"/>
    </row>
    <row r="1172" spans="1:8" ht="18.75" x14ac:dyDescent="0.25">
      <c r="A1172" s="140"/>
      <c r="B1172" s="460"/>
      <c r="C1172" s="460"/>
      <c r="D1172" s="460"/>
      <c r="E1172" s="460"/>
      <c r="F1172" s="460"/>
      <c r="G1172" s="460"/>
      <c r="H1172" s="460"/>
    </row>
    <row r="1173" spans="1:8" ht="18.75" x14ac:dyDescent="0.25">
      <c r="A1173" s="140"/>
      <c r="B1173" s="460"/>
      <c r="C1173" s="460"/>
      <c r="D1173" s="460"/>
      <c r="E1173" s="460"/>
      <c r="F1173" s="460"/>
      <c r="G1173" s="460"/>
      <c r="H1173" s="460"/>
    </row>
    <row r="1174" spans="1:8" ht="18.75" x14ac:dyDescent="0.25">
      <c r="A1174" s="140"/>
      <c r="B1174" s="460"/>
      <c r="C1174" s="460"/>
      <c r="D1174" s="460"/>
      <c r="E1174" s="460"/>
      <c r="F1174" s="460"/>
      <c r="G1174" s="460"/>
      <c r="H1174" s="460"/>
    </row>
    <row r="1175" spans="1:8" ht="18.75" x14ac:dyDescent="0.25">
      <c r="A1175" s="140"/>
      <c r="B1175" s="460"/>
      <c r="C1175" s="460"/>
      <c r="D1175" s="460"/>
      <c r="E1175" s="460"/>
      <c r="F1175" s="460"/>
      <c r="G1175" s="460"/>
      <c r="H1175" s="460"/>
    </row>
    <row r="1176" spans="1:8" ht="18.75" x14ac:dyDescent="0.25">
      <c r="A1176" s="140"/>
      <c r="B1176" s="460"/>
      <c r="C1176" s="460"/>
      <c r="D1176" s="460"/>
      <c r="E1176" s="460"/>
      <c r="F1176" s="460"/>
      <c r="G1176" s="460"/>
      <c r="H1176" s="460"/>
    </row>
    <row r="1177" spans="1:8" ht="18.75" x14ac:dyDescent="0.25">
      <c r="A1177" s="140"/>
      <c r="B1177" s="460"/>
      <c r="C1177" s="460"/>
      <c r="D1177" s="460"/>
      <c r="E1177" s="460"/>
      <c r="F1177" s="460"/>
      <c r="G1177" s="460"/>
      <c r="H1177" s="460"/>
    </row>
    <row r="1178" spans="1:8" ht="18.75" x14ac:dyDescent="0.25">
      <c r="A1178" s="140"/>
      <c r="B1178" s="460"/>
      <c r="C1178" s="460"/>
      <c r="D1178" s="460"/>
      <c r="E1178" s="460"/>
      <c r="F1178" s="460"/>
      <c r="G1178" s="460"/>
      <c r="H1178" s="460"/>
    </row>
    <row r="1179" spans="1:8" ht="18.75" x14ac:dyDescent="0.25">
      <c r="A1179" s="140"/>
      <c r="B1179" s="460"/>
      <c r="C1179" s="460"/>
      <c r="D1179" s="460"/>
      <c r="E1179" s="460"/>
      <c r="F1179" s="460"/>
      <c r="G1179" s="460"/>
      <c r="H1179" s="460"/>
    </row>
    <row r="1180" spans="1:8" ht="18.75" x14ac:dyDescent="0.25">
      <c r="A1180" s="140"/>
      <c r="B1180" s="460"/>
      <c r="C1180" s="460"/>
      <c r="D1180" s="460"/>
      <c r="E1180" s="460"/>
      <c r="F1180" s="460"/>
      <c r="G1180" s="460"/>
      <c r="H1180" s="460"/>
    </row>
    <row r="1181" spans="1:8" ht="18.75" x14ac:dyDescent="0.25">
      <c r="A1181" s="140"/>
      <c r="B1181" s="460"/>
      <c r="C1181" s="460"/>
      <c r="D1181" s="460"/>
      <c r="E1181" s="460"/>
      <c r="F1181" s="460"/>
      <c r="G1181" s="460"/>
      <c r="H1181" s="460"/>
    </row>
    <row r="1182" spans="1:8" ht="18.75" x14ac:dyDescent="0.25">
      <c r="A1182" s="140"/>
      <c r="B1182" s="460"/>
      <c r="C1182" s="460"/>
      <c r="D1182" s="460"/>
      <c r="E1182" s="460"/>
      <c r="F1182" s="460"/>
      <c r="G1182" s="460"/>
      <c r="H1182" s="460"/>
    </row>
    <row r="1183" spans="1:8" ht="18.75" x14ac:dyDescent="0.25">
      <c r="A1183" s="140"/>
      <c r="B1183" s="460"/>
      <c r="C1183" s="460"/>
      <c r="D1183" s="460"/>
      <c r="E1183" s="460"/>
      <c r="F1183" s="460"/>
      <c r="G1183" s="460"/>
      <c r="H1183" s="460"/>
    </row>
    <row r="1184" spans="1:8" ht="18.75" x14ac:dyDescent="0.25">
      <c r="A1184" s="140"/>
      <c r="B1184" s="460"/>
      <c r="C1184" s="460"/>
      <c r="D1184" s="460"/>
      <c r="E1184" s="460"/>
      <c r="F1184" s="460"/>
      <c r="G1184" s="460"/>
      <c r="H1184" s="460"/>
    </row>
    <row r="1185" spans="1:8" ht="18.75" x14ac:dyDescent="0.25">
      <c r="A1185" s="140"/>
      <c r="B1185" s="460"/>
      <c r="C1185" s="460"/>
      <c r="D1185" s="460"/>
      <c r="E1185" s="460"/>
      <c r="F1185" s="460"/>
      <c r="G1185" s="460"/>
      <c r="H1185" s="460"/>
    </row>
    <row r="1186" spans="1:8" ht="18.75" x14ac:dyDescent="0.25">
      <c r="A1186" s="140"/>
      <c r="B1186" s="460"/>
      <c r="C1186" s="460"/>
      <c r="D1186" s="460"/>
      <c r="E1186" s="460"/>
      <c r="F1186" s="460"/>
      <c r="G1186" s="460"/>
      <c r="H1186" s="460"/>
    </row>
    <row r="1187" spans="1:8" ht="18.75" x14ac:dyDescent="0.25">
      <c r="A1187" s="140"/>
      <c r="B1187" s="460"/>
      <c r="C1187" s="460"/>
      <c r="D1187" s="460"/>
      <c r="E1187" s="460"/>
      <c r="F1187" s="460"/>
      <c r="G1187" s="460"/>
      <c r="H1187" s="460"/>
    </row>
    <row r="1188" spans="1:8" ht="18.75" x14ac:dyDescent="0.25">
      <c r="A1188" s="140"/>
      <c r="B1188" s="460"/>
      <c r="C1188" s="460"/>
      <c r="D1188" s="460"/>
      <c r="E1188" s="460"/>
      <c r="F1188" s="460"/>
      <c r="G1188" s="460"/>
      <c r="H1188" s="460"/>
    </row>
    <row r="1189" spans="1:8" ht="18.75" x14ac:dyDescent="0.25">
      <c r="A1189" s="140"/>
      <c r="B1189" s="460"/>
      <c r="C1189" s="460"/>
      <c r="D1189" s="460"/>
      <c r="E1189" s="460"/>
      <c r="F1189" s="460"/>
      <c r="G1189" s="460"/>
      <c r="H1189" s="460"/>
    </row>
    <row r="1190" spans="1:8" ht="18.75" x14ac:dyDescent="0.25">
      <c r="A1190" s="140"/>
      <c r="B1190" s="460"/>
      <c r="C1190" s="460"/>
      <c r="D1190" s="460"/>
      <c r="E1190" s="460"/>
      <c r="F1190" s="460"/>
      <c r="G1190" s="460"/>
      <c r="H1190" s="460"/>
    </row>
    <row r="1191" spans="1:8" ht="18.75" x14ac:dyDescent="0.25">
      <c r="A1191" s="140"/>
      <c r="B1191" s="460"/>
      <c r="C1191" s="460"/>
      <c r="D1191" s="460"/>
      <c r="E1191" s="460"/>
      <c r="F1191" s="460"/>
      <c r="G1191" s="460"/>
      <c r="H1191" s="460"/>
    </row>
    <row r="1192" spans="1:8" ht="18.75" x14ac:dyDescent="0.25">
      <c r="A1192" s="140"/>
      <c r="B1192" s="460"/>
      <c r="C1192" s="460"/>
      <c r="D1192" s="460"/>
      <c r="E1192" s="460"/>
      <c r="F1192" s="460"/>
      <c r="G1192" s="460"/>
      <c r="H1192" s="460"/>
    </row>
    <row r="1193" spans="1:8" ht="18.75" x14ac:dyDescent="0.25">
      <c r="A1193" s="140"/>
      <c r="B1193" s="460"/>
      <c r="C1193" s="460"/>
      <c r="D1193" s="460"/>
      <c r="E1193" s="460"/>
      <c r="F1193" s="460"/>
      <c r="G1193" s="460"/>
      <c r="H1193" s="460"/>
    </row>
    <row r="1194" spans="1:8" ht="18.75" x14ac:dyDescent="0.25">
      <c r="A1194" s="140"/>
      <c r="B1194" s="460"/>
      <c r="C1194" s="460"/>
      <c r="D1194" s="460"/>
      <c r="E1194" s="460"/>
      <c r="F1194" s="460"/>
      <c r="G1194" s="460"/>
      <c r="H1194" s="460"/>
    </row>
    <row r="1195" spans="1:8" ht="18.75" x14ac:dyDescent="0.25">
      <c r="A1195" s="140"/>
      <c r="B1195" s="460"/>
      <c r="C1195" s="460"/>
      <c r="D1195" s="460"/>
      <c r="E1195" s="460"/>
      <c r="F1195" s="460"/>
      <c r="G1195" s="460"/>
      <c r="H1195" s="460"/>
    </row>
    <row r="1196" spans="1:8" ht="18.75" x14ac:dyDescent="0.25">
      <c r="A1196" s="140"/>
      <c r="B1196" s="460"/>
      <c r="C1196" s="460"/>
      <c r="D1196" s="460"/>
      <c r="E1196" s="460"/>
      <c r="F1196" s="460"/>
      <c r="G1196" s="460"/>
      <c r="H1196" s="460"/>
    </row>
    <row r="1197" spans="1:8" ht="18.75" x14ac:dyDescent="0.25">
      <c r="A1197" s="140"/>
      <c r="B1197" s="460"/>
      <c r="C1197" s="460"/>
      <c r="D1197" s="460"/>
      <c r="E1197" s="460"/>
      <c r="F1197" s="460"/>
      <c r="G1197" s="460"/>
      <c r="H1197" s="460"/>
    </row>
    <row r="1198" spans="1:8" ht="18.75" x14ac:dyDescent="0.25">
      <c r="A1198" s="140"/>
      <c r="B1198" s="460"/>
      <c r="C1198" s="460"/>
      <c r="D1198" s="460"/>
      <c r="E1198" s="460"/>
      <c r="F1198" s="460"/>
      <c r="G1198" s="460"/>
      <c r="H1198" s="460"/>
    </row>
    <row r="1199" spans="1:8" ht="18.75" x14ac:dyDescent="0.25">
      <c r="A1199" s="140"/>
      <c r="B1199" s="460"/>
      <c r="C1199" s="460"/>
      <c r="D1199" s="460"/>
      <c r="E1199" s="460"/>
      <c r="F1199" s="460"/>
      <c r="G1199" s="460"/>
      <c r="H1199" s="460"/>
    </row>
    <row r="1200" spans="1:8" ht="18.75" x14ac:dyDescent="0.25">
      <c r="A1200" s="140"/>
      <c r="B1200" s="460"/>
      <c r="C1200" s="460"/>
      <c r="D1200" s="460"/>
      <c r="E1200" s="460"/>
      <c r="F1200" s="460"/>
      <c r="G1200" s="460"/>
      <c r="H1200" s="460"/>
    </row>
    <row r="1201" spans="1:8" ht="18.75" x14ac:dyDescent="0.25">
      <c r="A1201" s="140"/>
      <c r="B1201" s="460"/>
      <c r="C1201" s="460"/>
      <c r="D1201" s="460"/>
      <c r="E1201" s="460"/>
      <c r="F1201" s="460"/>
      <c r="G1201" s="460"/>
      <c r="H1201" s="460"/>
    </row>
    <row r="1202" spans="1:8" ht="18.75" x14ac:dyDescent="0.25">
      <c r="A1202" s="140"/>
      <c r="B1202" s="460"/>
      <c r="C1202" s="460"/>
      <c r="D1202" s="460"/>
      <c r="E1202" s="460"/>
      <c r="F1202" s="460"/>
      <c r="G1202" s="460"/>
      <c r="H1202" s="460"/>
    </row>
    <row r="1203" spans="1:8" ht="18.75" x14ac:dyDescent="0.25">
      <c r="A1203" s="140"/>
      <c r="B1203" s="460"/>
      <c r="C1203" s="460"/>
      <c r="D1203" s="460"/>
      <c r="E1203" s="460"/>
      <c r="F1203" s="460"/>
      <c r="G1203" s="460"/>
      <c r="H1203" s="460"/>
    </row>
    <row r="1204" spans="1:8" ht="18.75" x14ac:dyDescent="0.25">
      <c r="A1204" s="140"/>
      <c r="B1204" s="460"/>
      <c r="C1204" s="460"/>
      <c r="D1204" s="460"/>
      <c r="E1204" s="460"/>
      <c r="F1204" s="460"/>
      <c r="G1204" s="460"/>
      <c r="H1204" s="460"/>
    </row>
    <row r="1205" spans="1:8" ht="18.75" x14ac:dyDescent="0.25">
      <c r="A1205" s="140"/>
      <c r="B1205" s="460"/>
      <c r="C1205" s="460"/>
      <c r="D1205" s="460"/>
      <c r="E1205" s="460"/>
      <c r="F1205" s="460"/>
      <c r="G1205" s="460"/>
      <c r="H1205" s="460"/>
    </row>
    <row r="1206" spans="1:8" ht="18.75" x14ac:dyDescent="0.25">
      <c r="A1206" s="140"/>
      <c r="B1206" s="460"/>
      <c r="C1206" s="460"/>
      <c r="D1206" s="460"/>
      <c r="E1206" s="460"/>
      <c r="F1206" s="460"/>
      <c r="G1206" s="460"/>
      <c r="H1206" s="460"/>
    </row>
    <row r="1207" spans="1:8" ht="18.75" x14ac:dyDescent="0.25">
      <c r="A1207" s="140"/>
      <c r="B1207" s="460"/>
      <c r="C1207" s="460"/>
      <c r="D1207" s="460"/>
      <c r="E1207" s="460"/>
      <c r="F1207" s="460"/>
      <c r="G1207" s="460"/>
      <c r="H1207" s="460"/>
    </row>
    <row r="1208" spans="1:8" ht="18.75" x14ac:dyDescent="0.25">
      <c r="A1208" s="140"/>
      <c r="B1208" s="460"/>
      <c r="C1208" s="460"/>
      <c r="D1208" s="460"/>
      <c r="E1208" s="460"/>
      <c r="F1208" s="460"/>
      <c r="G1208" s="460"/>
      <c r="H1208" s="460"/>
    </row>
    <row r="1209" spans="1:8" ht="18.75" x14ac:dyDescent="0.25">
      <c r="A1209" s="140"/>
      <c r="B1209" s="460"/>
      <c r="C1209" s="460"/>
      <c r="D1209" s="460"/>
      <c r="E1209" s="460"/>
      <c r="F1209" s="460"/>
      <c r="G1209" s="460"/>
      <c r="H1209" s="460"/>
    </row>
    <row r="1210" spans="1:8" ht="18.75" x14ac:dyDescent="0.25">
      <c r="A1210" s="140"/>
      <c r="B1210" s="460"/>
      <c r="C1210" s="460"/>
      <c r="D1210" s="460"/>
      <c r="E1210" s="460"/>
      <c r="F1210" s="460"/>
      <c r="G1210" s="460"/>
      <c r="H1210" s="460"/>
    </row>
    <row r="1211" spans="1:8" ht="18.75" x14ac:dyDescent="0.25">
      <c r="A1211" s="140"/>
      <c r="B1211" s="460"/>
      <c r="C1211" s="460"/>
      <c r="D1211" s="460"/>
      <c r="E1211" s="460"/>
      <c r="F1211" s="460"/>
      <c r="G1211" s="460"/>
      <c r="H1211" s="460"/>
    </row>
    <row r="1212" spans="1:8" ht="18.75" x14ac:dyDescent="0.25">
      <c r="A1212" s="140"/>
      <c r="B1212" s="460"/>
      <c r="C1212" s="460"/>
      <c r="D1212" s="460"/>
      <c r="E1212" s="460"/>
      <c r="F1212" s="460"/>
      <c r="G1212" s="460"/>
      <c r="H1212" s="460"/>
    </row>
    <row r="1213" spans="1:8" ht="18.75" x14ac:dyDescent="0.25">
      <c r="A1213" s="140"/>
      <c r="B1213" s="460"/>
      <c r="C1213" s="460"/>
      <c r="D1213" s="460"/>
      <c r="E1213" s="460"/>
      <c r="F1213" s="460"/>
      <c r="G1213" s="460"/>
      <c r="H1213" s="460"/>
    </row>
    <row r="1214" spans="1:8" ht="18.75" x14ac:dyDescent="0.25">
      <c r="A1214" s="140"/>
      <c r="B1214" s="460"/>
      <c r="C1214" s="460"/>
      <c r="D1214" s="460"/>
      <c r="E1214" s="460"/>
      <c r="F1214" s="460"/>
      <c r="G1214" s="460"/>
      <c r="H1214" s="460"/>
    </row>
    <row r="1215" spans="1:8" ht="18.75" x14ac:dyDescent="0.25">
      <c r="A1215" s="140"/>
      <c r="B1215" s="460"/>
      <c r="C1215" s="460"/>
      <c r="D1215" s="460"/>
      <c r="E1215" s="460"/>
      <c r="F1215" s="460"/>
      <c r="G1215" s="460"/>
      <c r="H1215" s="460"/>
    </row>
    <row r="1216" spans="1:8" ht="18.75" x14ac:dyDescent="0.25">
      <c r="A1216" s="140"/>
      <c r="B1216" s="460"/>
      <c r="C1216" s="460"/>
      <c r="D1216" s="460"/>
      <c r="E1216" s="460"/>
      <c r="F1216" s="460"/>
      <c r="G1216" s="460"/>
      <c r="H1216" s="460"/>
    </row>
    <row r="1217" spans="1:8" ht="18.75" x14ac:dyDescent="0.25">
      <c r="A1217" s="140"/>
      <c r="B1217" s="460"/>
      <c r="C1217" s="460"/>
      <c r="D1217" s="460"/>
      <c r="E1217" s="460"/>
      <c r="F1217" s="460"/>
      <c r="G1217" s="460"/>
      <c r="H1217" s="460"/>
    </row>
    <row r="1218" spans="1:8" ht="18.75" x14ac:dyDescent="0.25">
      <c r="A1218" s="140"/>
      <c r="B1218" s="460"/>
      <c r="C1218" s="460"/>
      <c r="D1218" s="460"/>
      <c r="E1218" s="460"/>
      <c r="F1218" s="460"/>
      <c r="G1218" s="460"/>
      <c r="H1218" s="460"/>
    </row>
    <row r="1219" spans="1:8" ht="18.75" x14ac:dyDescent="0.25">
      <c r="A1219" s="140"/>
      <c r="B1219" s="460"/>
      <c r="C1219" s="460"/>
      <c r="D1219" s="460"/>
      <c r="E1219" s="460"/>
      <c r="F1219" s="460"/>
      <c r="G1219" s="460"/>
      <c r="H1219" s="460"/>
    </row>
    <row r="1220" spans="1:8" ht="18.75" x14ac:dyDescent="0.25">
      <c r="A1220" s="140"/>
      <c r="B1220" s="460"/>
      <c r="C1220" s="460"/>
      <c r="D1220" s="460"/>
      <c r="E1220" s="460"/>
      <c r="F1220" s="460"/>
      <c r="G1220" s="460"/>
      <c r="H1220" s="460"/>
    </row>
    <row r="1221" spans="1:8" ht="18.75" x14ac:dyDescent="0.25">
      <c r="A1221" s="140"/>
      <c r="B1221" s="460"/>
      <c r="C1221" s="460"/>
      <c r="D1221" s="460"/>
      <c r="E1221" s="460"/>
      <c r="F1221" s="460"/>
      <c r="G1221" s="460"/>
      <c r="H1221" s="460"/>
    </row>
    <row r="1222" spans="1:8" ht="18.75" x14ac:dyDescent="0.25">
      <c r="A1222" s="140"/>
      <c r="B1222" s="460"/>
      <c r="C1222" s="460"/>
      <c r="D1222" s="460"/>
      <c r="E1222" s="460"/>
      <c r="F1222" s="460"/>
      <c r="G1222" s="460"/>
      <c r="H1222" s="460"/>
    </row>
    <row r="1223" spans="1:8" ht="18.75" x14ac:dyDescent="0.25">
      <c r="A1223" s="140"/>
      <c r="B1223" s="460"/>
      <c r="C1223" s="460"/>
      <c r="D1223" s="460"/>
      <c r="E1223" s="460"/>
      <c r="F1223" s="460"/>
      <c r="G1223" s="460"/>
      <c r="H1223" s="460"/>
    </row>
    <row r="1224" spans="1:8" ht="18.75" x14ac:dyDescent="0.25">
      <c r="A1224" s="140"/>
      <c r="B1224" s="460"/>
      <c r="C1224" s="460"/>
      <c r="D1224" s="460"/>
      <c r="E1224" s="460"/>
      <c r="F1224" s="460"/>
      <c r="G1224" s="460"/>
      <c r="H1224" s="460"/>
    </row>
    <row r="1225" spans="1:8" ht="18.75" x14ac:dyDescent="0.25">
      <c r="A1225" s="140"/>
      <c r="B1225" s="460"/>
      <c r="C1225" s="460"/>
      <c r="D1225" s="460"/>
      <c r="E1225" s="460"/>
      <c r="F1225" s="460"/>
      <c r="G1225" s="460"/>
      <c r="H1225" s="460"/>
    </row>
    <row r="1226" spans="1:8" ht="18.75" x14ac:dyDescent="0.25">
      <c r="A1226" s="140"/>
      <c r="B1226" s="460"/>
      <c r="C1226" s="460"/>
      <c r="D1226" s="460"/>
      <c r="E1226" s="460"/>
      <c r="F1226" s="460"/>
      <c r="G1226" s="460"/>
      <c r="H1226" s="460"/>
    </row>
    <row r="1227" spans="1:8" ht="18.75" x14ac:dyDescent="0.25">
      <c r="A1227" s="140"/>
      <c r="B1227" s="460"/>
      <c r="C1227" s="460"/>
      <c r="D1227" s="460"/>
      <c r="E1227" s="460"/>
      <c r="F1227" s="460"/>
      <c r="G1227" s="460"/>
      <c r="H1227" s="460"/>
    </row>
    <row r="1228" spans="1:8" ht="18.75" x14ac:dyDescent="0.25">
      <c r="A1228" s="140"/>
      <c r="B1228" s="460"/>
      <c r="C1228" s="460"/>
      <c r="D1228" s="460"/>
      <c r="E1228" s="460"/>
      <c r="F1228" s="460"/>
      <c r="G1228" s="460"/>
      <c r="H1228" s="460"/>
    </row>
    <row r="1229" spans="1:8" ht="18.75" x14ac:dyDescent="0.25">
      <c r="A1229" s="140"/>
      <c r="B1229" s="460"/>
      <c r="C1229" s="460"/>
      <c r="D1229" s="460"/>
      <c r="E1229" s="460"/>
      <c r="F1229" s="460"/>
      <c r="G1229" s="460"/>
      <c r="H1229" s="460"/>
    </row>
    <row r="1230" spans="1:8" ht="18.75" x14ac:dyDescent="0.25">
      <c r="A1230" s="140"/>
      <c r="B1230" s="460"/>
      <c r="C1230" s="460"/>
      <c r="D1230" s="460"/>
      <c r="E1230" s="460"/>
      <c r="F1230" s="460"/>
      <c r="G1230" s="460"/>
      <c r="H1230" s="460"/>
    </row>
    <row r="1231" spans="1:8" ht="18.75" x14ac:dyDescent="0.25">
      <c r="A1231" s="140"/>
      <c r="B1231" s="460"/>
      <c r="C1231" s="460"/>
      <c r="D1231" s="460"/>
      <c r="E1231" s="460"/>
      <c r="F1231" s="460"/>
      <c r="G1231" s="460"/>
      <c r="H1231" s="460"/>
    </row>
    <row r="1232" spans="1:8" ht="18.75" x14ac:dyDescent="0.25">
      <c r="A1232" s="140"/>
      <c r="B1232" s="460"/>
      <c r="C1232" s="460"/>
      <c r="D1232" s="460"/>
      <c r="E1232" s="460"/>
      <c r="F1232" s="460"/>
      <c r="G1232" s="460"/>
      <c r="H1232" s="460"/>
    </row>
    <row r="1233" spans="1:8" ht="18.75" x14ac:dyDescent="0.25">
      <c r="A1233" s="140"/>
      <c r="B1233" s="460"/>
      <c r="C1233" s="460"/>
      <c r="D1233" s="460"/>
      <c r="E1233" s="460"/>
      <c r="F1233" s="460"/>
      <c r="G1233" s="460"/>
      <c r="H1233" s="460"/>
    </row>
    <row r="1234" spans="1:8" ht="18.75" x14ac:dyDescent="0.25">
      <c r="A1234" s="140"/>
      <c r="B1234" s="460"/>
      <c r="C1234" s="460"/>
      <c r="D1234" s="460"/>
      <c r="E1234" s="460"/>
      <c r="F1234" s="460"/>
      <c r="G1234" s="460"/>
      <c r="H1234" s="460"/>
    </row>
    <row r="1235" spans="1:8" ht="18.75" x14ac:dyDescent="0.25">
      <c r="A1235" s="140"/>
      <c r="B1235" s="460"/>
      <c r="C1235" s="460"/>
      <c r="D1235" s="460"/>
      <c r="E1235" s="460"/>
      <c r="F1235" s="460"/>
      <c r="G1235" s="460"/>
      <c r="H1235" s="460"/>
    </row>
    <row r="1236" spans="1:8" ht="18.75" x14ac:dyDescent="0.25">
      <c r="A1236" s="140"/>
      <c r="B1236" s="460"/>
      <c r="C1236" s="460"/>
      <c r="D1236" s="460"/>
      <c r="E1236" s="460"/>
      <c r="F1236" s="460"/>
      <c r="G1236" s="460"/>
      <c r="H1236" s="460"/>
    </row>
    <row r="1237" spans="1:8" ht="18.75" x14ac:dyDescent="0.25">
      <c r="A1237" s="140"/>
      <c r="B1237" s="460"/>
      <c r="C1237" s="460"/>
      <c r="D1237" s="460"/>
      <c r="E1237" s="460"/>
      <c r="F1237" s="460"/>
      <c r="G1237" s="460"/>
      <c r="H1237" s="460"/>
    </row>
    <row r="1238" spans="1:8" ht="18.75" x14ac:dyDescent="0.25">
      <c r="A1238" s="140"/>
      <c r="B1238" s="460"/>
      <c r="C1238" s="460"/>
      <c r="D1238" s="460"/>
      <c r="E1238" s="460"/>
      <c r="F1238" s="460"/>
      <c r="G1238" s="460"/>
      <c r="H1238" s="460"/>
    </row>
    <row r="1239" spans="1:8" ht="18.75" x14ac:dyDescent="0.25">
      <c r="A1239" s="140"/>
      <c r="B1239" s="460"/>
      <c r="C1239" s="460"/>
      <c r="D1239" s="460"/>
      <c r="E1239" s="460"/>
      <c r="F1239" s="460"/>
      <c r="G1239" s="460"/>
      <c r="H1239" s="460"/>
    </row>
    <row r="1240" spans="1:8" ht="18.75" x14ac:dyDescent="0.25">
      <c r="A1240" s="140"/>
      <c r="B1240" s="460"/>
      <c r="C1240" s="460"/>
      <c r="D1240" s="460"/>
      <c r="E1240" s="460"/>
      <c r="F1240" s="460"/>
      <c r="G1240" s="460"/>
      <c r="H1240" s="460"/>
    </row>
    <row r="1241" spans="1:8" ht="18.75" x14ac:dyDescent="0.25">
      <c r="A1241" s="140"/>
      <c r="B1241" s="460"/>
      <c r="C1241" s="460"/>
      <c r="D1241" s="460"/>
      <c r="E1241" s="460"/>
      <c r="F1241" s="460"/>
      <c r="G1241" s="460"/>
      <c r="H1241" s="460"/>
    </row>
    <row r="1242" spans="1:8" ht="18.75" x14ac:dyDescent="0.25">
      <c r="A1242" s="140"/>
      <c r="B1242" s="460"/>
      <c r="C1242" s="460"/>
      <c r="D1242" s="460"/>
      <c r="E1242" s="460"/>
      <c r="F1242" s="460"/>
      <c r="G1242" s="460"/>
      <c r="H1242" s="460"/>
    </row>
    <row r="1243" spans="1:8" ht="18.75" x14ac:dyDescent="0.25">
      <c r="A1243" s="140"/>
      <c r="B1243" s="460"/>
      <c r="C1243" s="460"/>
      <c r="D1243" s="460"/>
      <c r="E1243" s="460"/>
      <c r="F1243" s="460"/>
      <c r="G1243" s="460"/>
      <c r="H1243" s="460"/>
    </row>
    <row r="1244" spans="1:8" ht="18.75" x14ac:dyDescent="0.25">
      <c r="A1244" s="140"/>
      <c r="B1244" s="460"/>
      <c r="C1244" s="460"/>
      <c r="D1244" s="460"/>
      <c r="E1244" s="460"/>
      <c r="F1244" s="460"/>
      <c r="G1244" s="460"/>
      <c r="H1244" s="460"/>
    </row>
    <row r="1245" spans="1:8" ht="18.75" x14ac:dyDescent="0.25">
      <c r="A1245" s="140"/>
      <c r="B1245" s="460"/>
      <c r="C1245" s="460"/>
      <c r="D1245" s="460"/>
      <c r="E1245" s="460"/>
      <c r="F1245" s="460"/>
      <c r="G1245" s="460"/>
      <c r="H1245" s="460"/>
    </row>
    <row r="1246" spans="1:8" ht="18.75" x14ac:dyDescent="0.25">
      <c r="A1246" s="140"/>
      <c r="B1246" s="460"/>
      <c r="C1246" s="460"/>
      <c r="D1246" s="460"/>
      <c r="E1246" s="460"/>
      <c r="F1246" s="460"/>
      <c r="G1246" s="460"/>
      <c r="H1246" s="460"/>
    </row>
    <row r="1247" spans="1:8" ht="18.75" x14ac:dyDescent="0.25">
      <c r="A1247" s="140"/>
      <c r="B1247" s="460"/>
      <c r="C1247" s="460"/>
      <c r="D1247" s="460"/>
      <c r="E1247" s="460"/>
      <c r="F1247" s="460"/>
      <c r="G1247" s="460"/>
      <c r="H1247" s="460"/>
    </row>
    <row r="1248" spans="1:8" ht="18.75" x14ac:dyDescent="0.25">
      <c r="A1248" s="140"/>
      <c r="B1248" s="460"/>
      <c r="C1248" s="460"/>
      <c r="D1248" s="460"/>
      <c r="E1248" s="460"/>
      <c r="F1248" s="460"/>
      <c r="G1248" s="460"/>
      <c r="H1248" s="460"/>
    </row>
    <row r="1249" spans="1:8" ht="18.75" x14ac:dyDescent="0.25">
      <c r="A1249" s="140"/>
      <c r="B1249" s="460"/>
      <c r="C1249" s="460"/>
      <c r="D1249" s="460"/>
      <c r="E1249" s="460"/>
      <c r="F1249" s="460"/>
      <c r="G1249" s="460"/>
      <c r="H1249" s="460"/>
    </row>
    <row r="1250" spans="1:8" ht="18.75" x14ac:dyDescent="0.25">
      <c r="A1250" s="140"/>
      <c r="B1250" s="460"/>
      <c r="C1250" s="460"/>
      <c r="D1250" s="460"/>
      <c r="E1250" s="460"/>
      <c r="F1250" s="460"/>
      <c r="G1250" s="460"/>
      <c r="H1250" s="460"/>
    </row>
    <row r="1251" spans="1:8" ht="18.75" x14ac:dyDescent="0.25">
      <c r="A1251" s="140"/>
      <c r="B1251" s="460"/>
      <c r="C1251" s="460"/>
      <c r="D1251" s="460"/>
      <c r="E1251" s="460"/>
      <c r="F1251" s="460"/>
      <c r="G1251" s="460"/>
      <c r="H1251" s="460"/>
    </row>
    <row r="1252" spans="1:8" ht="18.75" x14ac:dyDescent="0.25">
      <c r="A1252" s="140"/>
      <c r="B1252" s="460"/>
      <c r="C1252" s="460"/>
      <c r="D1252" s="460"/>
      <c r="E1252" s="460"/>
      <c r="F1252" s="460"/>
      <c r="G1252" s="460"/>
      <c r="H1252" s="460"/>
    </row>
    <row r="1253" spans="1:8" ht="18.75" x14ac:dyDescent="0.25">
      <c r="A1253" s="140"/>
      <c r="B1253" s="460"/>
      <c r="C1253" s="460"/>
      <c r="D1253" s="460"/>
      <c r="E1253" s="460"/>
      <c r="F1253" s="460"/>
      <c r="G1253" s="460"/>
      <c r="H1253" s="460"/>
    </row>
    <row r="1254" spans="1:8" ht="18.75" x14ac:dyDescent="0.25">
      <c r="A1254" s="140"/>
      <c r="B1254" s="460"/>
      <c r="C1254" s="460"/>
      <c r="D1254" s="460"/>
      <c r="E1254" s="460"/>
      <c r="F1254" s="460"/>
      <c r="G1254" s="460"/>
      <c r="H1254" s="460"/>
    </row>
    <row r="1255" spans="1:8" ht="18.75" x14ac:dyDescent="0.25">
      <c r="A1255" s="140"/>
      <c r="B1255" s="460"/>
      <c r="C1255" s="460"/>
      <c r="D1255" s="460"/>
      <c r="E1255" s="460"/>
      <c r="F1255" s="460"/>
      <c r="G1255" s="460"/>
      <c r="H1255" s="460"/>
    </row>
    <row r="1256" spans="1:8" ht="18.75" x14ac:dyDescent="0.25">
      <c r="A1256" s="140"/>
      <c r="B1256" s="460"/>
      <c r="C1256" s="460"/>
      <c r="D1256" s="460"/>
      <c r="E1256" s="460"/>
      <c r="F1256" s="460"/>
      <c r="G1256" s="460"/>
      <c r="H1256" s="460"/>
    </row>
    <row r="1257" spans="1:8" ht="18.75" x14ac:dyDescent="0.25">
      <c r="A1257" s="140"/>
      <c r="B1257" s="460"/>
      <c r="C1257" s="460"/>
      <c r="D1257" s="460"/>
      <c r="E1257" s="460"/>
      <c r="F1257" s="460"/>
      <c r="G1257" s="460"/>
      <c r="H1257" s="460"/>
    </row>
    <row r="1258" spans="1:8" ht="18.75" x14ac:dyDescent="0.25">
      <c r="A1258" s="140"/>
      <c r="B1258" s="460"/>
      <c r="C1258" s="460"/>
      <c r="D1258" s="460"/>
      <c r="E1258" s="460"/>
      <c r="F1258" s="460"/>
      <c r="G1258" s="460"/>
      <c r="H1258" s="460"/>
    </row>
    <row r="1259" spans="1:8" ht="18.75" x14ac:dyDescent="0.25">
      <c r="A1259" s="140"/>
      <c r="B1259" s="460"/>
      <c r="C1259" s="460"/>
      <c r="D1259" s="460"/>
      <c r="E1259" s="460"/>
      <c r="F1259" s="460"/>
      <c r="G1259" s="460"/>
      <c r="H1259" s="460"/>
    </row>
    <row r="1260" spans="1:8" ht="18.75" x14ac:dyDescent="0.25">
      <c r="A1260" s="140"/>
      <c r="B1260" s="460"/>
      <c r="C1260" s="460"/>
      <c r="D1260" s="460"/>
      <c r="E1260" s="460"/>
      <c r="F1260" s="460"/>
      <c r="G1260" s="460"/>
      <c r="H1260" s="460"/>
    </row>
    <row r="1261" spans="1:8" ht="18.75" x14ac:dyDescent="0.25">
      <c r="A1261" s="140"/>
      <c r="B1261" s="460"/>
      <c r="C1261" s="460"/>
      <c r="D1261" s="460"/>
      <c r="E1261" s="460"/>
      <c r="F1261" s="460"/>
      <c r="G1261" s="460"/>
      <c r="H1261" s="460"/>
    </row>
    <row r="1262" spans="1:8" ht="18.75" x14ac:dyDescent="0.25">
      <c r="A1262" s="140"/>
      <c r="B1262" s="460"/>
      <c r="C1262" s="460"/>
      <c r="D1262" s="460"/>
      <c r="E1262" s="460"/>
      <c r="F1262" s="460"/>
      <c r="G1262" s="460"/>
      <c r="H1262" s="460"/>
    </row>
    <row r="1263" spans="1:8" ht="18.75" x14ac:dyDescent="0.25">
      <c r="A1263" s="140"/>
      <c r="B1263" s="460"/>
      <c r="C1263" s="460"/>
      <c r="D1263" s="460"/>
      <c r="E1263" s="460"/>
      <c r="F1263" s="460"/>
      <c r="G1263" s="460"/>
      <c r="H1263" s="460"/>
    </row>
    <row r="1264" spans="1:8" ht="18.75" x14ac:dyDescent="0.25">
      <c r="A1264" s="140"/>
      <c r="B1264" s="460"/>
      <c r="C1264" s="460"/>
      <c r="D1264" s="460"/>
      <c r="E1264" s="460"/>
      <c r="F1264" s="460"/>
      <c r="G1264" s="460"/>
      <c r="H1264" s="460"/>
    </row>
    <row r="1265" spans="1:8" ht="18.75" x14ac:dyDescent="0.25">
      <c r="A1265" s="140"/>
      <c r="B1265" s="460"/>
      <c r="C1265" s="460"/>
      <c r="D1265" s="460"/>
      <c r="E1265" s="460"/>
      <c r="F1265" s="460"/>
      <c r="G1265" s="460"/>
      <c r="H1265" s="460"/>
    </row>
    <row r="1266" spans="1:8" ht="18.75" x14ac:dyDescent="0.25">
      <c r="A1266" s="140"/>
      <c r="B1266" s="460"/>
      <c r="C1266" s="460"/>
      <c r="D1266" s="460"/>
      <c r="E1266" s="460"/>
      <c r="F1266" s="460"/>
      <c r="G1266" s="460"/>
      <c r="H1266" s="460"/>
    </row>
    <row r="1267" spans="1:8" ht="18.75" x14ac:dyDescent="0.25">
      <c r="A1267" s="140"/>
      <c r="B1267" s="460"/>
      <c r="C1267" s="460"/>
      <c r="D1267" s="460"/>
      <c r="E1267" s="460"/>
      <c r="F1267" s="460"/>
      <c r="G1267" s="460"/>
      <c r="H1267" s="460"/>
    </row>
    <row r="1268" spans="1:8" ht="18.75" x14ac:dyDescent="0.25">
      <c r="A1268" s="140"/>
      <c r="B1268" s="460"/>
      <c r="C1268" s="460"/>
      <c r="D1268" s="460"/>
      <c r="E1268" s="460"/>
      <c r="F1268" s="460"/>
      <c r="G1268" s="460"/>
      <c r="H1268" s="460"/>
    </row>
    <row r="1269" spans="1:8" ht="18.75" x14ac:dyDescent="0.25">
      <c r="A1269" s="140"/>
      <c r="B1269" s="460"/>
      <c r="C1269" s="460"/>
      <c r="D1269" s="460"/>
      <c r="E1269" s="460"/>
      <c r="F1269" s="460"/>
      <c r="G1269" s="460"/>
      <c r="H1269" s="460"/>
    </row>
    <row r="1270" spans="1:8" ht="18.75" x14ac:dyDescent="0.25">
      <c r="A1270" s="140"/>
      <c r="B1270" s="460"/>
      <c r="C1270" s="460"/>
      <c r="D1270" s="460"/>
      <c r="E1270" s="460"/>
      <c r="F1270" s="460"/>
      <c r="G1270" s="460"/>
      <c r="H1270" s="460"/>
    </row>
    <row r="1271" spans="1:8" ht="18.75" x14ac:dyDescent="0.25">
      <c r="A1271" s="140"/>
      <c r="B1271" s="460"/>
      <c r="C1271" s="460"/>
      <c r="D1271" s="460"/>
      <c r="E1271" s="460"/>
      <c r="F1271" s="460"/>
      <c r="G1271" s="460"/>
      <c r="H1271" s="460"/>
    </row>
    <row r="1272" spans="1:8" ht="18.75" x14ac:dyDescent="0.25">
      <c r="A1272" s="140"/>
      <c r="B1272" s="460"/>
      <c r="C1272" s="460"/>
      <c r="D1272" s="460"/>
      <c r="E1272" s="460"/>
      <c r="F1272" s="460"/>
      <c r="G1272" s="460"/>
      <c r="H1272" s="460"/>
    </row>
    <row r="1273" spans="1:8" ht="18.75" x14ac:dyDescent="0.25">
      <c r="A1273" s="140"/>
      <c r="B1273" s="460"/>
      <c r="C1273" s="460"/>
      <c r="D1273" s="460"/>
      <c r="E1273" s="460"/>
      <c r="F1273" s="460"/>
      <c r="G1273" s="460"/>
      <c r="H1273" s="460"/>
    </row>
    <row r="1274" spans="1:8" ht="18.75" x14ac:dyDescent="0.25">
      <c r="A1274" s="140"/>
      <c r="B1274" s="460"/>
      <c r="C1274" s="460"/>
      <c r="D1274" s="460"/>
      <c r="E1274" s="460"/>
      <c r="F1274" s="460"/>
      <c r="G1274" s="460"/>
      <c r="H1274" s="460"/>
    </row>
    <row r="1275" spans="1:8" ht="18.75" x14ac:dyDescent="0.25">
      <c r="A1275" s="140"/>
      <c r="B1275" s="460"/>
      <c r="C1275" s="460"/>
      <c r="D1275" s="460"/>
      <c r="E1275" s="460"/>
      <c r="F1275" s="460"/>
      <c r="G1275" s="460"/>
      <c r="H1275" s="460"/>
    </row>
    <row r="1276" spans="1:8" ht="18.75" x14ac:dyDescent="0.25">
      <c r="A1276" s="140"/>
      <c r="B1276" s="460"/>
      <c r="C1276" s="460"/>
      <c r="D1276" s="460"/>
      <c r="E1276" s="460"/>
      <c r="F1276" s="460"/>
      <c r="G1276" s="460"/>
      <c r="H1276" s="460"/>
    </row>
    <row r="1277" spans="1:8" ht="18.75" x14ac:dyDescent="0.25">
      <c r="A1277" s="140"/>
      <c r="B1277" s="460"/>
      <c r="C1277" s="460"/>
      <c r="D1277" s="460"/>
      <c r="E1277" s="460"/>
      <c r="F1277" s="460"/>
      <c r="G1277" s="460"/>
      <c r="H1277" s="460"/>
    </row>
    <row r="1278" spans="1:8" ht="18.75" x14ac:dyDescent="0.25">
      <c r="A1278" s="140"/>
      <c r="B1278" s="460"/>
      <c r="C1278" s="460"/>
      <c r="D1278" s="460"/>
      <c r="E1278" s="460"/>
      <c r="F1278" s="460"/>
      <c r="G1278" s="460"/>
      <c r="H1278" s="460"/>
    </row>
    <row r="1279" spans="1:8" ht="18.75" x14ac:dyDescent="0.25">
      <c r="A1279" s="140"/>
      <c r="B1279" s="460"/>
      <c r="C1279" s="460"/>
      <c r="D1279" s="460"/>
      <c r="E1279" s="460"/>
      <c r="F1279" s="460"/>
      <c r="G1279" s="460"/>
      <c r="H1279" s="460"/>
    </row>
    <row r="1280" spans="1:8" ht="18.75" x14ac:dyDescent="0.25">
      <c r="A1280" s="140"/>
      <c r="B1280" s="460"/>
      <c r="C1280" s="460"/>
      <c r="D1280" s="460"/>
      <c r="E1280" s="460"/>
      <c r="F1280" s="460"/>
      <c r="G1280" s="460"/>
      <c r="H1280" s="460"/>
    </row>
    <row r="1281" spans="1:8" ht="18.75" x14ac:dyDescent="0.25">
      <c r="A1281" s="140"/>
      <c r="B1281" s="460"/>
      <c r="C1281" s="460"/>
      <c r="D1281" s="460"/>
      <c r="E1281" s="460"/>
      <c r="F1281" s="460"/>
      <c r="G1281" s="460"/>
      <c r="H1281" s="460"/>
    </row>
    <row r="1282" spans="1:8" ht="18.75" x14ac:dyDescent="0.25">
      <c r="A1282" s="140"/>
      <c r="B1282" s="460"/>
      <c r="C1282" s="460"/>
      <c r="D1282" s="460"/>
      <c r="E1282" s="460"/>
      <c r="F1282" s="460"/>
      <c r="G1282" s="460"/>
      <c r="H1282" s="460"/>
    </row>
    <row r="1283" spans="1:8" ht="18.75" x14ac:dyDescent="0.25">
      <c r="A1283" s="140"/>
      <c r="B1283" s="460"/>
      <c r="C1283" s="460"/>
      <c r="D1283" s="460"/>
      <c r="E1283" s="460"/>
      <c r="F1283" s="460"/>
      <c r="G1283" s="460"/>
      <c r="H1283" s="460"/>
    </row>
    <row r="1284" spans="1:8" ht="18.75" x14ac:dyDescent="0.25">
      <c r="A1284" s="140"/>
      <c r="B1284" s="460"/>
      <c r="C1284" s="460"/>
      <c r="D1284" s="460"/>
      <c r="E1284" s="460"/>
      <c r="F1284" s="460"/>
      <c r="G1284" s="460"/>
      <c r="H1284" s="460"/>
    </row>
    <row r="1285" spans="1:8" ht="18.75" x14ac:dyDescent="0.25">
      <c r="A1285" s="140"/>
      <c r="B1285" s="460"/>
      <c r="C1285" s="460"/>
      <c r="D1285" s="460"/>
      <c r="E1285" s="460"/>
      <c r="F1285" s="460"/>
      <c r="G1285" s="460"/>
      <c r="H1285" s="460"/>
    </row>
    <row r="1286" spans="1:8" ht="18.75" x14ac:dyDescent="0.25">
      <c r="A1286" s="140"/>
      <c r="B1286" s="460"/>
      <c r="C1286" s="460"/>
      <c r="D1286" s="460"/>
      <c r="E1286" s="460"/>
      <c r="F1286" s="460"/>
      <c r="G1286" s="460"/>
      <c r="H1286" s="460"/>
    </row>
    <row r="1287" spans="1:8" ht="18.75" x14ac:dyDescent="0.25">
      <c r="A1287" s="140"/>
      <c r="B1287" s="460"/>
      <c r="C1287" s="460"/>
      <c r="D1287" s="460"/>
      <c r="E1287" s="460"/>
      <c r="F1287" s="460"/>
      <c r="G1287" s="460"/>
      <c r="H1287" s="460"/>
    </row>
    <row r="1288" spans="1:8" ht="18.75" x14ac:dyDescent="0.25">
      <c r="A1288" s="140"/>
      <c r="B1288" s="460"/>
      <c r="C1288" s="460"/>
      <c r="D1288" s="460"/>
      <c r="E1288" s="460"/>
      <c r="F1288" s="460"/>
      <c r="G1288" s="460"/>
      <c r="H1288" s="460"/>
    </row>
    <row r="1289" spans="1:8" ht="18.75" x14ac:dyDescent="0.25">
      <c r="A1289" s="140"/>
      <c r="B1289" s="460"/>
      <c r="C1289" s="460"/>
      <c r="D1289" s="460"/>
      <c r="E1289" s="460"/>
      <c r="F1289" s="460"/>
      <c r="G1289" s="460"/>
      <c r="H1289" s="460"/>
    </row>
    <row r="1290" spans="1:8" ht="18.75" x14ac:dyDescent="0.25">
      <c r="A1290" s="140"/>
      <c r="B1290" s="460"/>
      <c r="C1290" s="460"/>
      <c r="D1290" s="460"/>
      <c r="E1290" s="460"/>
      <c r="F1290" s="460"/>
      <c r="G1290" s="460"/>
      <c r="H1290" s="460"/>
    </row>
    <row r="1291" spans="1:8" ht="18.75" x14ac:dyDescent="0.25">
      <c r="A1291" s="140"/>
      <c r="B1291" s="460"/>
      <c r="C1291" s="460"/>
      <c r="D1291" s="460"/>
      <c r="E1291" s="460"/>
      <c r="F1291" s="460"/>
      <c r="G1291" s="460"/>
      <c r="H1291" s="460"/>
    </row>
    <row r="1292" spans="1:8" ht="18.75" x14ac:dyDescent="0.25">
      <c r="A1292" s="140"/>
      <c r="B1292" s="460"/>
      <c r="C1292" s="460"/>
      <c r="D1292" s="460"/>
      <c r="E1292" s="460"/>
      <c r="F1292" s="460"/>
      <c r="G1292" s="460"/>
      <c r="H1292" s="460"/>
    </row>
    <row r="1293" spans="1:8" ht="18.75" x14ac:dyDescent="0.25">
      <c r="A1293" s="140"/>
      <c r="B1293" s="460"/>
      <c r="C1293" s="460"/>
      <c r="D1293" s="460"/>
      <c r="E1293" s="460"/>
      <c r="F1293" s="460"/>
      <c r="G1293" s="460"/>
      <c r="H1293" s="460"/>
    </row>
    <row r="1294" spans="1:8" ht="18.75" x14ac:dyDescent="0.25">
      <c r="A1294" s="140"/>
      <c r="B1294" s="460"/>
      <c r="C1294" s="460"/>
      <c r="D1294" s="460"/>
      <c r="E1294" s="460"/>
      <c r="F1294" s="460"/>
      <c r="G1294" s="460"/>
      <c r="H1294" s="460"/>
    </row>
    <row r="1295" spans="1:8" ht="18.75" x14ac:dyDescent="0.25">
      <c r="A1295" s="140"/>
      <c r="B1295" s="460"/>
      <c r="C1295" s="460"/>
      <c r="D1295" s="460"/>
      <c r="E1295" s="460"/>
      <c r="F1295" s="460"/>
      <c r="G1295" s="460"/>
      <c r="H1295" s="460"/>
    </row>
    <row r="1296" spans="1:8" ht="18.75" x14ac:dyDescent="0.25">
      <c r="A1296" s="140"/>
      <c r="B1296" s="460"/>
      <c r="C1296" s="460"/>
      <c r="D1296" s="460"/>
      <c r="E1296" s="460"/>
      <c r="F1296" s="460"/>
      <c r="G1296" s="460"/>
      <c r="H1296" s="460"/>
    </row>
    <row r="1297" spans="1:8" ht="18.75" x14ac:dyDescent="0.25">
      <c r="A1297" s="140"/>
      <c r="B1297" s="460"/>
      <c r="C1297" s="460"/>
      <c r="D1297" s="460"/>
      <c r="E1297" s="460"/>
      <c r="F1297" s="460"/>
      <c r="G1297" s="460"/>
      <c r="H1297" s="460"/>
    </row>
    <row r="1298" spans="1:8" ht="18.75" x14ac:dyDescent="0.25">
      <c r="A1298" s="140"/>
      <c r="B1298" s="460"/>
      <c r="C1298" s="460"/>
      <c r="D1298" s="460"/>
      <c r="E1298" s="460"/>
      <c r="F1298" s="460"/>
      <c r="G1298" s="460"/>
      <c r="H1298" s="460"/>
    </row>
  </sheetData>
  <mergeCells count="1290">
    <mergeCell ref="B1293:H1293"/>
    <mergeCell ref="B1294:H1294"/>
    <mergeCell ref="B1295:H1295"/>
    <mergeCell ref="B1296:H1296"/>
    <mergeCell ref="B1297:H1297"/>
    <mergeCell ref="B1298:H1298"/>
    <mergeCell ref="B1287:H1287"/>
    <mergeCell ref="B1288:H1288"/>
    <mergeCell ref="B1289:H1289"/>
    <mergeCell ref="B1290:H1290"/>
    <mergeCell ref="B1291:H1291"/>
    <mergeCell ref="B1292:H1292"/>
    <mergeCell ref="B1281:H1281"/>
    <mergeCell ref="B1282:H1282"/>
    <mergeCell ref="B1283:H1283"/>
    <mergeCell ref="B1284:H1284"/>
    <mergeCell ref="B1285:H1285"/>
    <mergeCell ref="B1286:H1286"/>
    <mergeCell ref="B1275:H1275"/>
    <mergeCell ref="B1276:H1276"/>
    <mergeCell ref="B1277:H1277"/>
    <mergeCell ref="B1278:H1278"/>
    <mergeCell ref="B1279:H1279"/>
    <mergeCell ref="B1280:H1280"/>
    <mergeCell ref="B1269:H1269"/>
    <mergeCell ref="B1270:H1270"/>
    <mergeCell ref="B1271:H1271"/>
    <mergeCell ref="B1272:H1272"/>
    <mergeCell ref="B1273:H1273"/>
    <mergeCell ref="B1274:H1274"/>
    <mergeCell ref="B1263:H1263"/>
    <mergeCell ref="B1264:H1264"/>
    <mergeCell ref="B1265:H1265"/>
    <mergeCell ref="B1266:H1266"/>
    <mergeCell ref="B1267:H1267"/>
    <mergeCell ref="B1268:H1268"/>
    <mergeCell ref="B1257:H1257"/>
    <mergeCell ref="B1258:H1258"/>
    <mergeCell ref="B1259:H1259"/>
    <mergeCell ref="B1260:H1260"/>
    <mergeCell ref="B1261:H1261"/>
    <mergeCell ref="B1262:H1262"/>
    <mergeCell ref="B1251:H1251"/>
    <mergeCell ref="B1252:H1252"/>
    <mergeCell ref="B1253:H1253"/>
    <mergeCell ref="B1254:H1254"/>
    <mergeCell ref="B1255:H1255"/>
    <mergeCell ref="B1256:H1256"/>
    <mergeCell ref="B1245:H1245"/>
    <mergeCell ref="B1246:H1246"/>
    <mergeCell ref="B1247:H1247"/>
    <mergeCell ref="B1248:H1248"/>
    <mergeCell ref="B1249:H1249"/>
    <mergeCell ref="B1250:H1250"/>
    <mergeCell ref="B1239:H1239"/>
    <mergeCell ref="B1240:H1240"/>
    <mergeCell ref="B1241:H1241"/>
    <mergeCell ref="B1242:H1242"/>
    <mergeCell ref="B1243:H1243"/>
    <mergeCell ref="B1244:H1244"/>
    <mergeCell ref="B1233:H1233"/>
    <mergeCell ref="B1234:H1234"/>
    <mergeCell ref="B1235:H1235"/>
    <mergeCell ref="B1236:H1236"/>
    <mergeCell ref="B1237:H1237"/>
    <mergeCell ref="B1238:H1238"/>
    <mergeCell ref="B1227:H1227"/>
    <mergeCell ref="B1228:H1228"/>
    <mergeCell ref="B1229:H1229"/>
    <mergeCell ref="B1230:H1230"/>
    <mergeCell ref="B1231:H1231"/>
    <mergeCell ref="B1232:H1232"/>
    <mergeCell ref="B1221:H1221"/>
    <mergeCell ref="B1222:H1222"/>
    <mergeCell ref="B1223:H1223"/>
    <mergeCell ref="B1224:H1224"/>
    <mergeCell ref="B1225:H1225"/>
    <mergeCell ref="B1226:H1226"/>
    <mergeCell ref="B1215:H1215"/>
    <mergeCell ref="B1216:H1216"/>
    <mergeCell ref="B1217:H1217"/>
    <mergeCell ref="B1218:H1218"/>
    <mergeCell ref="B1219:H1219"/>
    <mergeCell ref="B1220:H1220"/>
    <mergeCell ref="B1209:H1209"/>
    <mergeCell ref="B1210:H1210"/>
    <mergeCell ref="B1211:H1211"/>
    <mergeCell ref="B1212:H1212"/>
    <mergeCell ref="B1213:H1213"/>
    <mergeCell ref="B1214:H1214"/>
    <mergeCell ref="B1203:H1203"/>
    <mergeCell ref="B1204:H1204"/>
    <mergeCell ref="B1205:H1205"/>
    <mergeCell ref="B1206:H1206"/>
    <mergeCell ref="B1207:H1207"/>
    <mergeCell ref="B1208:H1208"/>
    <mergeCell ref="B1197:H1197"/>
    <mergeCell ref="B1198:H1198"/>
    <mergeCell ref="B1199:H1199"/>
    <mergeCell ref="B1200:H1200"/>
    <mergeCell ref="B1201:H1201"/>
    <mergeCell ref="B1202:H1202"/>
    <mergeCell ref="B1191:H1191"/>
    <mergeCell ref="B1192:H1192"/>
    <mergeCell ref="B1193:H1193"/>
    <mergeCell ref="B1194:H1194"/>
    <mergeCell ref="B1195:H1195"/>
    <mergeCell ref="B1196:H1196"/>
    <mergeCell ref="B1185:H1185"/>
    <mergeCell ref="B1186:H1186"/>
    <mergeCell ref="B1187:H1187"/>
    <mergeCell ref="B1188:H1188"/>
    <mergeCell ref="B1189:H1189"/>
    <mergeCell ref="B1190:H1190"/>
    <mergeCell ref="B1179:H1179"/>
    <mergeCell ref="B1180:H1180"/>
    <mergeCell ref="B1181:H1181"/>
    <mergeCell ref="B1182:H1182"/>
    <mergeCell ref="B1183:H1183"/>
    <mergeCell ref="B1184:H1184"/>
    <mergeCell ref="B1173:H1173"/>
    <mergeCell ref="B1174:H1174"/>
    <mergeCell ref="B1175:H1175"/>
    <mergeCell ref="B1176:H1176"/>
    <mergeCell ref="B1177:H1177"/>
    <mergeCell ref="B1178:H1178"/>
    <mergeCell ref="B1167:H1167"/>
    <mergeCell ref="B1168:H1168"/>
    <mergeCell ref="B1169:H1169"/>
    <mergeCell ref="B1170:H1170"/>
    <mergeCell ref="B1171:H1171"/>
    <mergeCell ref="B1172:H1172"/>
    <mergeCell ref="B1161:H1161"/>
    <mergeCell ref="B1162:H1162"/>
    <mergeCell ref="B1163:H1163"/>
    <mergeCell ref="B1164:H1164"/>
    <mergeCell ref="B1165:H1165"/>
    <mergeCell ref="B1166:H1166"/>
    <mergeCell ref="B1155:H1155"/>
    <mergeCell ref="B1156:H1156"/>
    <mergeCell ref="B1157:H1157"/>
    <mergeCell ref="B1158:H1158"/>
    <mergeCell ref="B1159:H1159"/>
    <mergeCell ref="B1160:H1160"/>
    <mergeCell ref="B1149:H1149"/>
    <mergeCell ref="B1150:H1150"/>
    <mergeCell ref="B1151:H1151"/>
    <mergeCell ref="B1152:H1152"/>
    <mergeCell ref="B1153:H1153"/>
    <mergeCell ref="B1154:H1154"/>
    <mergeCell ref="B1143:H1143"/>
    <mergeCell ref="B1144:H1144"/>
    <mergeCell ref="B1145:H1145"/>
    <mergeCell ref="B1146:H1146"/>
    <mergeCell ref="B1147:H1147"/>
    <mergeCell ref="B1148:H1148"/>
    <mergeCell ref="B1137:H1137"/>
    <mergeCell ref="B1138:H1138"/>
    <mergeCell ref="B1139:H1139"/>
    <mergeCell ref="B1140:H1140"/>
    <mergeCell ref="B1141:H1141"/>
    <mergeCell ref="B1142:H1142"/>
    <mergeCell ref="B1131:H1131"/>
    <mergeCell ref="B1132:H1132"/>
    <mergeCell ref="B1133:H1133"/>
    <mergeCell ref="B1134:H1134"/>
    <mergeCell ref="B1135:H1135"/>
    <mergeCell ref="B1136:H1136"/>
    <mergeCell ref="B1125:H1125"/>
    <mergeCell ref="B1126:H1126"/>
    <mergeCell ref="B1127:H1127"/>
    <mergeCell ref="B1128:H1128"/>
    <mergeCell ref="B1129:H1129"/>
    <mergeCell ref="B1130:H1130"/>
    <mergeCell ref="B1119:H1119"/>
    <mergeCell ref="B1120:H1120"/>
    <mergeCell ref="B1121:H1121"/>
    <mergeCell ref="B1122:H1122"/>
    <mergeCell ref="B1123:H1123"/>
    <mergeCell ref="B1124:H1124"/>
    <mergeCell ref="B1113:H1113"/>
    <mergeCell ref="B1114:H1114"/>
    <mergeCell ref="B1115:H1115"/>
    <mergeCell ref="B1116:H1116"/>
    <mergeCell ref="B1117:H1117"/>
    <mergeCell ref="B1118:H1118"/>
    <mergeCell ref="B1107:H1107"/>
    <mergeCell ref="B1108:H1108"/>
    <mergeCell ref="B1109:H1109"/>
    <mergeCell ref="B1110:H1110"/>
    <mergeCell ref="B1111:H1111"/>
    <mergeCell ref="B1112:H1112"/>
    <mergeCell ref="B1101:H1101"/>
    <mergeCell ref="B1102:H1102"/>
    <mergeCell ref="B1103:H1103"/>
    <mergeCell ref="B1104:H1104"/>
    <mergeCell ref="B1105:H1105"/>
    <mergeCell ref="B1106:H1106"/>
    <mergeCell ref="B1095:H1095"/>
    <mergeCell ref="B1096:H1096"/>
    <mergeCell ref="B1097:H1097"/>
    <mergeCell ref="B1098:H1098"/>
    <mergeCell ref="B1099:H1099"/>
    <mergeCell ref="B1100:H1100"/>
    <mergeCell ref="B1089:H1089"/>
    <mergeCell ref="B1090:H1090"/>
    <mergeCell ref="B1091:H1091"/>
    <mergeCell ref="B1092:H1092"/>
    <mergeCell ref="B1093:H1093"/>
    <mergeCell ref="B1094:H1094"/>
    <mergeCell ref="B1083:H1083"/>
    <mergeCell ref="B1084:H1084"/>
    <mergeCell ref="B1085:H1085"/>
    <mergeCell ref="B1086:H1086"/>
    <mergeCell ref="B1087:H1087"/>
    <mergeCell ref="B1088:H1088"/>
    <mergeCell ref="B1077:H1077"/>
    <mergeCell ref="B1078:H1078"/>
    <mergeCell ref="B1079:H1079"/>
    <mergeCell ref="B1080:H1080"/>
    <mergeCell ref="B1081:H1081"/>
    <mergeCell ref="B1082:H1082"/>
    <mergeCell ref="B1071:H1071"/>
    <mergeCell ref="B1072:H1072"/>
    <mergeCell ref="B1073:H1073"/>
    <mergeCell ref="B1074:H1074"/>
    <mergeCell ref="B1075:H1075"/>
    <mergeCell ref="B1076:H1076"/>
    <mergeCell ref="B1065:H1065"/>
    <mergeCell ref="B1066:H1066"/>
    <mergeCell ref="B1067:H1067"/>
    <mergeCell ref="B1068:H1068"/>
    <mergeCell ref="B1069:H1069"/>
    <mergeCell ref="B1070:H1070"/>
    <mergeCell ref="B1059:H1059"/>
    <mergeCell ref="B1060:H1060"/>
    <mergeCell ref="B1061:H1061"/>
    <mergeCell ref="B1062:H1062"/>
    <mergeCell ref="B1063:H1063"/>
    <mergeCell ref="B1064:H1064"/>
    <mergeCell ref="B1053:H1053"/>
    <mergeCell ref="B1054:H1054"/>
    <mergeCell ref="B1055:H1055"/>
    <mergeCell ref="B1056:H1056"/>
    <mergeCell ref="B1057:H1057"/>
    <mergeCell ref="B1058:H1058"/>
    <mergeCell ref="B1047:H1047"/>
    <mergeCell ref="B1048:H1048"/>
    <mergeCell ref="B1049:H1049"/>
    <mergeCell ref="B1050:H1050"/>
    <mergeCell ref="B1051:H1051"/>
    <mergeCell ref="B1052:H1052"/>
    <mergeCell ref="B1041:H1041"/>
    <mergeCell ref="B1042:H1042"/>
    <mergeCell ref="B1043:H1043"/>
    <mergeCell ref="B1044:H1044"/>
    <mergeCell ref="B1045:H1045"/>
    <mergeCell ref="B1046:H1046"/>
    <mergeCell ref="B1035:H1035"/>
    <mergeCell ref="B1036:H1036"/>
    <mergeCell ref="B1037:H1037"/>
    <mergeCell ref="B1038:H1038"/>
    <mergeCell ref="B1039:H1039"/>
    <mergeCell ref="B1040:H1040"/>
    <mergeCell ref="B1029:H1029"/>
    <mergeCell ref="B1030:H1030"/>
    <mergeCell ref="B1031:H1031"/>
    <mergeCell ref="B1032:H1032"/>
    <mergeCell ref="B1033:H1033"/>
    <mergeCell ref="B1034:H1034"/>
    <mergeCell ref="B1023:H1023"/>
    <mergeCell ref="B1024:H1024"/>
    <mergeCell ref="B1025:H1025"/>
    <mergeCell ref="B1026:H1026"/>
    <mergeCell ref="B1027:H1027"/>
    <mergeCell ref="B1028:H1028"/>
    <mergeCell ref="B1017:H1017"/>
    <mergeCell ref="B1018:H1018"/>
    <mergeCell ref="B1019:H1019"/>
    <mergeCell ref="B1020:H1020"/>
    <mergeCell ref="B1021:H1021"/>
    <mergeCell ref="B1022:H1022"/>
    <mergeCell ref="B1011:H1011"/>
    <mergeCell ref="B1012:H1012"/>
    <mergeCell ref="B1013:H1013"/>
    <mergeCell ref="B1014:H1014"/>
    <mergeCell ref="B1015:H1015"/>
    <mergeCell ref="B1016:H1016"/>
    <mergeCell ref="B1005:H1005"/>
    <mergeCell ref="B1006:H1006"/>
    <mergeCell ref="B1007:H1007"/>
    <mergeCell ref="B1008:H1008"/>
    <mergeCell ref="B1009:H1009"/>
    <mergeCell ref="B1010:H1010"/>
    <mergeCell ref="B999:H999"/>
    <mergeCell ref="B1000:H1000"/>
    <mergeCell ref="B1001:H1001"/>
    <mergeCell ref="B1002:H1002"/>
    <mergeCell ref="B1003:H1003"/>
    <mergeCell ref="B1004:H1004"/>
    <mergeCell ref="B993:H993"/>
    <mergeCell ref="B994:H994"/>
    <mergeCell ref="B995:H995"/>
    <mergeCell ref="B996:H996"/>
    <mergeCell ref="B997:H997"/>
    <mergeCell ref="B998:H998"/>
    <mergeCell ref="B987:H987"/>
    <mergeCell ref="B988:H988"/>
    <mergeCell ref="B989:H989"/>
    <mergeCell ref="B990:H990"/>
    <mergeCell ref="B991:H991"/>
    <mergeCell ref="B992:H992"/>
    <mergeCell ref="B981:H981"/>
    <mergeCell ref="B982:H982"/>
    <mergeCell ref="B983:H983"/>
    <mergeCell ref="B984:H984"/>
    <mergeCell ref="B985:H985"/>
    <mergeCell ref="B986:H986"/>
    <mergeCell ref="B975:H975"/>
    <mergeCell ref="B976:H976"/>
    <mergeCell ref="B977:H977"/>
    <mergeCell ref="B978:H978"/>
    <mergeCell ref="B979:H979"/>
    <mergeCell ref="B980:H980"/>
    <mergeCell ref="B969:H969"/>
    <mergeCell ref="B970:H970"/>
    <mergeCell ref="B971:H971"/>
    <mergeCell ref="B972:H972"/>
    <mergeCell ref="B973:H973"/>
    <mergeCell ref="B974:H974"/>
    <mergeCell ref="B963:H963"/>
    <mergeCell ref="B964:H964"/>
    <mergeCell ref="B965:H965"/>
    <mergeCell ref="B966:H966"/>
    <mergeCell ref="B967:H967"/>
    <mergeCell ref="B968:H968"/>
    <mergeCell ref="B957:H957"/>
    <mergeCell ref="B958:H958"/>
    <mergeCell ref="B959:H959"/>
    <mergeCell ref="B960:H960"/>
    <mergeCell ref="B961:H961"/>
    <mergeCell ref="B962:H962"/>
    <mergeCell ref="B951:H951"/>
    <mergeCell ref="B952:H952"/>
    <mergeCell ref="B953:H953"/>
    <mergeCell ref="B954:H954"/>
    <mergeCell ref="B955:H955"/>
    <mergeCell ref="B956:H956"/>
    <mergeCell ref="B945:H945"/>
    <mergeCell ref="B946:H946"/>
    <mergeCell ref="B947:H947"/>
    <mergeCell ref="B948:H948"/>
    <mergeCell ref="B949:H949"/>
    <mergeCell ref="B950:H950"/>
    <mergeCell ref="B939:H939"/>
    <mergeCell ref="B940:H940"/>
    <mergeCell ref="B941:H941"/>
    <mergeCell ref="B942:H942"/>
    <mergeCell ref="B943:H943"/>
    <mergeCell ref="B944:H944"/>
    <mergeCell ref="B933:H933"/>
    <mergeCell ref="B934:H934"/>
    <mergeCell ref="B935:H935"/>
    <mergeCell ref="B936:H936"/>
    <mergeCell ref="B937:H937"/>
    <mergeCell ref="B938:H938"/>
    <mergeCell ref="B927:H927"/>
    <mergeCell ref="B928:H928"/>
    <mergeCell ref="B929:H929"/>
    <mergeCell ref="B930:H930"/>
    <mergeCell ref="B931:H931"/>
    <mergeCell ref="B932:H932"/>
    <mergeCell ref="B921:H921"/>
    <mergeCell ref="B922:H922"/>
    <mergeCell ref="B923:H923"/>
    <mergeCell ref="B924:H924"/>
    <mergeCell ref="B925:H925"/>
    <mergeCell ref="B926:H926"/>
    <mergeCell ref="B915:H915"/>
    <mergeCell ref="B916:H916"/>
    <mergeCell ref="B917:H917"/>
    <mergeCell ref="B918:H918"/>
    <mergeCell ref="B919:H919"/>
    <mergeCell ref="B920:H920"/>
    <mergeCell ref="B909:H909"/>
    <mergeCell ref="B910:H910"/>
    <mergeCell ref="B911:H911"/>
    <mergeCell ref="B912:H912"/>
    <mergeCell ref="B913:H913"/>
    <mergeCell ref="B914:H914"/>
    <mergeCell ref="B903:H903"/>
    <mergeCell ref="B904:H904"/>
    <mergeCell ref="B905:H905"/>
    <mergeCell ref="B906:H906"/>
    <mergeCell ref="B907:H907"/>
    <mergeCell ref="B908:H908"/>
    <mergeCell ref="B897:H897"/>
    <mergeCell ref="B898:H898"/>
    <mergeCell ref="B899:H899"/>
    <mergeCell ref="B900:H900"/>
    <mergeCell ref="B901:H901"/>
    <mergeCell ref="B902:H902"/>
    <mergeCell ref="B891:H891"/>
    <mergeCell ref="B892:H892"/>
    <mergeCell ref="B893:H893"/>
    <mergeCell ref="B894:H894"/>
    <mergeCell ref="B895:H895"/>
    <mergeCell ref="B896:H896"/>
    <mergeCell ref="B885:H885"/>
    <mergeCell ref="B886:H886"/>
    <mergeCell ref="B887:H887"/>
    <mergeCell ref="B888:H888"/>
    <mergeCell ref="B889:H889"/>
    <mergeCell ref="B890:H890"/>
    <mergeCell ref="B879:H879"/>
    <mergeCell ref="B880:H880"/>
    <mergeCell ref="B881:H881"/>
    <mergeCell ref="B882:H882"/>
    <mergeCell ref="B883:H883"/>
    <mergeCell ref="B884:H884"/>
    <mergeCell ref="B873:H873"/>
    <mergeCell ref="B874:H874"/>
    <mergeCell ref="B875:H875"/>
    <mergeCell ref="B876:H876"/>
    <mergeCell ref="B877:H877"/>
    <mergeCell ref="B878:H878"/>
    <mergeCell ref="B867:H867"/>
    <mergeCell ref="B868:H868"/>
    <mergeCell ref="B869:H869"/>
    <mergeCell ref="B870:H870"/>
    <mergeCell ref="B871:H871"/>
    <mergeCell ref="B872:H872"/>
    <mergeCell ref="B861:H861"/>
    <mergeCell ref="B862:H862"/>
    <mergeCell ref="B863:H863"/>
    <mergeCell ref="B864:H864"/>
    <mergeCell ref="B865:H865"/>
    <mergeCell ref="B866:H866"/>
    <mergeCell ref="B855:H855"/>
    <mergeCell ref="B856:H856"/>
    <mergeCell ref="B857:H857"/>
    <mergeCell ref="B858:H858"/>
    <mergeCell ref="B859:H859"/>
    <mergeCell ref="B860:H860"/>
    <mergeCell ref="B849:H849"/>
    <mergeCell ref="B850:H850"/>
    <mergeCell ref="B851:H851"/>
    <mergeCell ref="B852:H852"/>
    <mergeCell ref="B853:H853"/>
    <mergeCell ref="B854:H854"/>
    <mergeCell ref="B843:H843"/>
    <mergeCell ref="B844:H844"/>
    <mergeCell ref="B845:H845"/>
    <mergeCell ref="B846:H846"/>
    <mergeCell ref="B847:H847"/>
    <mergeCell ref="B848:H848"/>
    <mergeCell ref="B837:H837"/>
    <mergeCell ref="B838:H838"/>
    <mergeCell ref="B839:H839"/>
    <mergeCell ref="B840:H840"/>
    <mergeCell ref="B841:H841"/>
    <mergeCell ref="B842:H842"/>
    <mergeCell ref="B831:H831"/>
    <mergeCell ref="B832:H832"/>
    <mergeCell ref="B833:H833"/>
    <mergeCell ref="B834:H834"/>
    <mergeCell ref="B835:H835"/>
    <mergeCell ref="B836:H836"/>
    <mergeCell ref="B825:H825"/>
    <mergeCell ref="B826:H826"/>
    <mergeCell ref="B827:H827"/>
    <mergeCell ref="B828:H828"/>
    <mergeCell ref="B829:H829"/>
    <mergeCell ref="B830:H830"/>
    <mergeCell ref="B819:H819"/>
    <mergeCell ref="B820:H820"/>
    <mergeCell ref="B821:H821"/>
    <mergeCell ref="B822:H822"/>
    <mergeCell ref="B823:H823"/>
    <mergeCell ref="B824:H824"/>
    <mergeCell ref="B813:H813"/>
    <mergeCell ref="B814:H814"/>
    <mergeCell ref="B815:H815"/>
    <mergeCell ref="B816:H816"/>
    <mergeCell ref="B817:H817"/>
    <mergeCell ref="B818:H818"/>
    <mergeCell ref="B807:H807"/>
    <mergeCell ref="B808:H808"/>
    <mergeCell ref="B809:H809"/>
    <mergeCell ref="B810:H810"/>
    <mergeCell ref="B811:H811"/>
    <mergeCell ref="B812:H812"/>
    <mergeCell ref="B801:H801"/>
    <mergeCell ref="B802:H802"/>
    <mergeCell ref="B803:H803"/>
    <mergeCell ref="B804:H804"/>
    <mergeCell ref="B805:H805"/>
    <mergeCell ref="B806:H806"/>
    <mergeCell ref="B795:H795"/>
    <mergeCell ref="B796:H796"/>
    <mergeCell ref="B797:H797"/>
    <mergeCell ref="B798:H798"/>
    <mergeCell ref="B799:H799"/>
    <mergeCell ref="B800:H800"/>
    <mergeCell ref="B789:H789"/>
    <mergeCell ref="B790:H790"/>
    <mergeCell ref="B791:H791"/>
    <mergeCell ref="B792:H792"/>
    <mergeCell ref="B793:H793"/>
    <mergeCell ref="B794:H794"/>
    <mergeCell ref="B783:H783"/>
    <mergeCell ref="B784:H784"/>
    <mergeCell ref="B785:H785"/>
    <mergeCell ref="B786:H786"/>
    <mergeCell ref="B787:H787"/>
    <mergeCell ref="B788:H788"/>
    <mergeCell ref="B777:H777"/>
    <mergeCell ref="B778:H778"/>
    <mergeCell ref="B779:H779"/>
    <mergeCell ref="B780:H780"/>
    <mergeCell ref="B781:H781"/>
    <mergeCell ref="B782:H782"/>
    <mergeCell ref="B771:H771"/>
    <mergeCell ref="B772:H772"/>
    <mergeCell ref="B773:H773"/>
    <mergeCell ref="B774:H774"/>
    <mergeCell ref="B775:H775"/>
    <mergeCell ref="B776:H776"/>
    <mergeCell ref="B765:H765"/>
    <mergeCell ref="B766:H766"/>
    <mergeCell ref="B767:H767"/>
    <mergeCell ref="B768:H768"/>
    <mergeCell ref="B769:H769"/>
    <mergeCell ref="B770:H770"/>
    <mergeCell ref="B759:H759"/>
    <mergeCell ref="B760:H760"/>
    <mergeCell ref="B761:H761"/>
    <mergeCell ref="B762:H762"/>
    <mergeCell ref="B763:H763"/>
    <mergeCell ref="B764:H764"/>
    <mergeCell ref="B753:H753"/>
    <mergeCell ref="B754:H754"/>
    <mergeCell ref="B755:H755"/>
    <mergeCell ref="B756:H756"/>
    <mergeCell ref="B757:H757"/>
    <mergeCell ref="B758:H758"/>
    <mergeCell ref="B747:H747"/>
    <mergeCell ref="B748:H748"/>
    <mergeCell ref="B749:H749"/>
    <mergeCell ref="B750:H750"/>
    <mergeCell ref="B751:H751"/>
    <mergeCell ref="B752:H752"/>
    <mergeCell ref="B741:H741"/>
    <mergeCell ref="B742:H742"/>
    <mergeCell ref="B743:H743"/>
    <mergeCell ref="B744:H744"/>
    <mergeCell ref="B745:H745"/>
    <mergeCell ref="B746:H746"/>
    <mergeCell ref="B735:H735"/>
    <mergeCell ref="B736:H736"/>
    <mergeCell ref="B737:H737"/>
    <mergeCell ref="B738:H738"/>
    <mergeCell ref="B739:H739"/>
    <mergeCell ref="B740:H740"/>
    <mergeCell ref="B729:H729"/>
    <mergeCell ref="B730:H730"/>
    <mergeCell ref="B731:H731"/>
    <mergeCell ref="B732:H732"/>
    <mergeCell ref="B733:H733"/>
    <mergeCell ref="B734:H734"/>
    <mergeCell ref="B723:H723"/>
    <mergeCell ref="B724:H724"/>
    <mergeCell ref="B725:H725"/>
    <mergeCell ref="B726:H726"/>
    <mergeCell ref="B727:H727"/>
    <mergeCell ref="B728:H728"/>
    <mergeCell ref="B717:H717"/>
    <mergeCell ref="B718:H718"/>
    <mergeCell ref="B719:H719"/>
    <mergeCell ref="B720:H720"/>
    <mergeCell ref="B721:H721"/>
    <mergeCell ref="B722:H722"/>
    <mergeCell ref="B711:H711"/>
    <mergeCell ref="B712:H712"/>
    <mergeCell ref="B713:H713"/>
    <mergeCell ref="B714:H714"/>
    <mergeCell ref="B715:H715"/>
    <mergeCell ref="B716:H716"/>
    <mergeCell ref="B705:H705"/>
    <mergeCell ref="B706:H706"/>
    <mergeCell ref="B707:H707"/>
    <mergeCell ref="B708:H708"/>
    <mergeCell ref="B709:H709"/>
    <mergeCell ref="B710:H710"/>
    <mergeCell ref="B699:H699"/>
    <mergeCell ref="B700:H700"/>
    <mergeCell ref="B701:H701"/>
    <mergeCell ref="B702:H702"/>
    <mergeCell ref="B703:H703"/>
    <mergeCell ref="B704:H704"/>
    <mergeCell ref="B693:H693"/>
    <mergeCell ref="B694:H694"/>
    <mergeCell ref="B695:H695"/>
    <mergeCell ref="B696:H696"/>
    <mergeCell ref="B697:H697"/>
    <mergeCell ref="B698:H698"/>
    <mergeCell ref="B687:H687"/>
    <mergeCell ref="B688:H688"/>
    <mergeCell ref="B689:H689"/>
    <mergeCell ref="B690:H690"/>
    <mergeCell ref="B691:H691"/>
    <mergeCell ref="B692:H692"/>
    <mergeCell ref="B681:H681"/>
    <mergeCell ref="B682:H682"/>
    <mergeCell ref="B683:H683"/>
    <mergeCell ref="B684:H684"/>
    <mergeCell ref="B685:H685"/>
    <mergeCell ref="B686:H686"/>
    <mergeCell ref="B675:H675"/>
    <mergeCell ref="B676:H676"/>
    <mergeCell ref="B677:H677"/>
    <mergeCell ref="B678:H678"/>
    <mergeCell ref="B679:H679"/>
    <mergeCell ref="B680:H680"/>
    <mergeCell ref="B669:H669"/>
    <mergeCell ref="B670:H670"/>
    <mergeCell ref="B671:H671"/>
    <mergeCell ref="B672:H672"/>
    <mergeCell ref="B673:H673"/>
    <mergeCell ref="B674:H674"/>
    <mergeCell ref="B663:H663"/>
    <mergeCell ref="B664:H664"/>
    <mergeCell ref="B665:H665"/>
    <mergeCell ref="B666:H666"/>
    <mergeCell ref="B667:H667"/>
    <mergeCell ref="B668:H668"/>
    <mergeCell ref="B657:H657"/>
    <mergeCell ref="B658:H658"/>
    <mergeCell ref="B659:H659"/>
    <mergeCell ref="B660:H660"/>
    <mergeCell ref="B661:H661"/>
    <mergeCell ref="B662:H662"/>
    <mergeCell ref="B651:H651"/>
    <mergeCell ref="B652:H652"/>
    <mergeCell ref="B653:H653"/>
    <mergeCell ref="B654:H654"/>
    <mergeCell ref="B655:H655"/>
    <mergeCell ref="B656:H656"/>
    <mergeCell ref="B645:H645"/>
    <mergeCell ref="B646:H646"/>
    <mergeCell ref="B647:H647"/>
    <mergeCell ref="B648:H648"/>
    <mergeCell ref="B649:H649"/>
    <mergeCell ref="B650:H650"/>
    <mergeCell ref="B639:H639"/>
    <mergeCell ref="B640:H640"/>
    <mergeCell ref="B641:H641"/>
    <mergeCell ref="B642:H642"/>
    <mergeCell ref="B643:H643"/>
    <mergeCell ref="B644:H644"/>
    <mergeCell ref="B633:H633"/>
    <mergeCell ref="B634:H634"/>
    <mergeCell ref="B635:H635"/>
    <mergeCell ref="B636:H636"/>
    <mergeCell ref="B637:H637"/>
    <mergeCell ref="B638:H638"/>
    <mergeCell ref="B627:H627"/>
    <mergeCell ref="B628:H628"/>
    <mergeCell ref="B629:H629"/>
    <mergeCell ref="B630:H630"/>
    <mergeCell ref="B631:H631"/>
    <mergeCell ref="B632:H632"/>
    <mergeCell ref="B621:H621"/>
    <mergeCell ref="B622:H622"/>
    <mergeCell ref="B623:H623"/>
    <mergeCell ref="B624:H624"/>
    <mergeCell ref="B625:H625"/>
    <mergeCell ref="B626:H626"/>
    <mergeCell ref="B615:H615"/>
    <mergeCell ref="B616:H616"/>
    <mergeCell ref="B617:H617"/>
    <mergeCell ref="B618:H618"/>
    <mergeCell ref="B619:H619"/>
    <mergeCell ref="B620:H620"/>
    <mergeCell ref="B609:H609"/>
    <mergeCell ref="B610:H610"/>
    <mergeCell ref="B611:H611"/>
    <mergeCell ref="B612:H612"/>
    <mergeCell ref="B613:H613"/>
    <mergeCell ref="B614:H614"/>
    <mergeCell ref="B603:H603"/>
    <mergeCell ref="B604:H604"/>
    <mergeCell ref="B605:H605"/>
    <mergeCell ref="B606:H606"/>
    <mergeCell ref="B607:H607"/>
    <mergeCell ref="B608:H608"/>
    <mergeCell ref="B597:H597"/>
    <mergeCell ref="B598:H598"/>
    <mergeCell ref="B599:H599"/>
    <mergeCell ref="B600:H600"/>
    <mergeCell ref="B601:H601"/>
    <mergeCell ref="B602:H602"/>
    <mergeCell ref="B591:H591"/>
    <mergeCell ref="B592:H592"/>
    <mergeCell ref="B593:H593"/>
    <mergeCell ref="B594:H594"/>
    <mergeCell ref="B595:H595"/>
    <mergeCell ref="B596:H596"/>
    <mergeCell ref="B585:H585"/>
    <mergeCell ref="B586:H586"/>
    <mergeCell ref="B587:H587"/>
    <mergeCell ref="B588:H588"/>
    <mergeCell ref="B589:H589"/>
    <mergeCell ref="B590:H590"/>
    <mergeCell ref="B579:H579"/>
    <mergeCell ref="B580:H580"/>
    <mergeCell ref="B581:H581"/>
    <mergeCell ref="B582:H582"/>
    <mergeCell ref="B583:H583"/>
    <mergeCell ref="B584:H584"/>
    <mergeCell ref="B573:H573"/>
    <mergeCell ref="B574:H574"/>
    <mergeCell ref="B575:H575"/>
    <mergeCell ref="B576:H576"/>
    <mergeCell ref="B577:H577"/>
    <mergeCell ref="B578:H578"/>
    <mergeCell ref="B567:H567"/>
    <mergeCell ref="B568:H568"/>
    <mergeCell ref="B569:H569"/>
    <mergeCell ref="B570:H570"/>
    <mergeCell ref="B571:H571"/>
    <mergeCell ref="B572:H572"/>
    <mergeCell ref="B561:H561"/>
    <mergeCell ref="B562:H562"/>
    <mergeCell ref="B563:H563"/>
    <mergeCell ref="B564:H564"/>
    <mergeCell ref="B565:H565"/>
    <mergeCell ref="B566:H566"/>
    <mergeCell ref="B555:H555"/>
    <mergeCell ref="B556:H556"/>
    <mergeCell ref="B557:H557"/>
    <mergeCell ref="B558:H558"/>
    <mergeCell ref="B559:H559"/>
    <mergeCell ref="B560:H560"/>
    <mergeCell ref="B549:H549"/>
    <mergeCell ref="B550:H550"/>
    <mergeCell ref="B551:H551"/>
    <mergeCell ref="B552:H552"/>
    <mergeCell ref="B553:H553"/>
    <mergeCell ref="B554:H554"/>
    <mergeCell ref="B543:H543"/>
    <mergeCell ref="B544:H544"/>
    <mergeCell ref="B545:H545"/>
    <mergeCell ref="B546:H546"/>
    <mergeCell ref="B547:H547"/>
    <mergeCell ref="B548:H548"/>
    <mergeCell ref="B537:H537"/>
    <mergeCell ref="B538:H538"/>
    <mergeCell ref="B539:H539"/>
    <mergeCell ref="B540:H540"/>
    <mergeCell ref="B541:H541"/>
    <mergeCell ref="B542:H542"/>
    <mergeCell ref="B531:H531"/>
    <mergeCell ref="B532:H532"/>
    <mergeCell ref="B533:H533"/>
    <mergeCell ref="B534:H534"/>
    <mergeCell ref="B535:H535"/>
    <mergeCell ref="B536:H536"/>
    <mergeCell ref="B525:H525"/>
    <mergeCell ref="B526:H526"/>
    <mergeCell ref="B527:H527"/>
    <mergeCell ref="B528:H528"/>
    <mergeCell ref="B529:H529"/>
    <mergeCell ref="B530:H530"/>
    <mergeCell ref="B519:H519"/>
    <mergeCell ref="B520:H520"/>
    <mergeCell ref="B521:H521"/>
    <mergeCell ref="B522:H522"/>
    <mergeCell ref="B523:H523"/>
    <mergeCell ref="B524:H524"/>
    <mergeCell ref="B513:H513"/>
    <mergeCell ref="B514:H514"/>
    <mergeCell ref="B515:H515"/>
    <mergeCell ref="B516:H516"/>
    <mergeCell ref="B517:H517"/>
    <mergeCell ref="B518:H518"/>
    <mergeCell ref="B507:H507"/>
    <mergeCell ref="B508:H508"/>
    <mergeCell ref="B509:H509"/>
    <mergeCell ref="B510:H510"/>
    <mergeCell ref="B511:H511"/>
    <mergeCell ref="B512:H512"/>
    <mergeCell ref="B501:H501"/>
    <mergeCell ref="B502:H502"/>
    <mergeCell ref="B503:H503"/>
    <mergeCell ref="B504:H504"/>
    <mergeCell ref="B505:H505"/>
    <mergeCell ref="B506:H506"/>
    <mergeCell ref="B495:H495"/>
    <mergeCell ref="B496:H496"/>
    <mergeCell ref="B497:H497"/>
    <mergeCell ref="B498:H498"/>
    <mergeCell ref="B499:H499"/>
    <mergeCell ref="B500:H500"/>
    <mergeCell ref="B489:H489"/>
    <mergeCell ref="B490:H490"/>
    <mergeCell ref="B491:H491"/>
    <mergeCell ref="B492:H492"/>
    <mergeCell ref="B493:H493"/>
    <mergeCell ref="B494:H494"/>
    <mergeCell ref="B483:H483"/>
    <mergeCell ref="B484:H484"/>
    <mergeCell ref="B485:H485"/>
    <mergeCell ref="B486:H486"/>
    <mergeCell ref="B487:H487"/>
    <mergeCell ref="B488:H488"/>
    <mergeCell ref="B477:H477"/>
    <mergeCell ref="B478:H478"/>
    <mergeCell ref="B479:H479"/>
    <mergeCell ref="B480:H480"/>
    <mergeCell ref="B481:H481"/>
    <mergeCell ref="B482:H482"/>
    <mergeCell ref="B471:H471"/>
    <mergeCell ref="B472:H472"/>
    <mergeCell ref="B473:H473"/>
    <mergeCell ref="B474:H474"/>
    <mergeCell ref="B475:H475"/>
    <mergeCell ref="B476:H476"/>
    <mergeCell ref="B465:H465"/>
    <mergeCell ref="B466:H466"/>
    <mergeCell ref="B467:H467"/>
    <mergeCell ref="B468:H468"/>
    <mergeCell ref="B469:H469"/>
    <mergeCell ref="B470:H470"/>
    <mergeCell ref="B459:H459"/>
    <mergeCell ref="B460:H460"/>
    <mergeCell ref="B461:H461"/>
    <mergeCell ref="B462:H462"/>
    <mergeCell ref="B463:H463"/>
    <mergeCell ref="B464:H464"/>
    <mergeCell ref="B453:H453"/>
    <mergeCell ref="B454:H454"/>
    <mergeCell ref="B455:H455"/>
    <mergeCell ref="B456:H456"/>
    <mergeCell ref="B457:H457"/>
    <mergeCell ref="B458:H458"/>
    <mergeCell ref="B447:H447"/>
    <mergeCell ref="B448:H448"/>
    <mergeCell ref="B449:H449"/>
    <mergeCell ref="B450:H450"/>
    <mergeCell ref="B451:H451"/>
    <mergeCell ref="B452:H452"/>
    <mergeCell ref="B441:H441"/>
    <mergeCell ref="B442:H442"/>
    <mergeCell ref="B443:H443"/>
    <mergeCell ref="B444:H444"/>
    <mergeCell ref="B445:H445"/>
    <mergeCell ref="B446:H446"/>
    <mergeCell ref="B435:H435"/>
    <mergeCell ref="B436:H436"/>
    <mergeCell ref="B437:H437"/>
    <mergeCell ref="B438:H438"/>
    <mergeCell ref="B439:H439"/>
    <mergeCell ref="B440:H440"/>
    <mergeCell ref="B429:H429"/>
    <mergeCell ref="B430:H430"/>
    <mergeCell ref="B431:H431"/>
    <mergeCell ref="B432:H432"/>
    <mergeCell ref="B433:H433"/>
    <mergeCell ref="B434:H434"/>
    <mergeCell ref="B423:H423"/>
    <mergeCell ref="B424:H424"/>
    <mergeCell ref="B425:H425"/>
    <mergeCell ref="B426:H426"/>
    <mergeCell ref="B427:H427"/>
    <mergeCell ref="B428:H428"/>
    <mergeCell ref="B417:H417"/>
    <mergeCell ref="B418:H418"/>
    <mergeCell ref="B419:H419"/>
    <mergeCell ref="B420:H420"/>
    <mergeCell ref="B421:H421"/>
    <mergeCell ref="B422:H422"/>
    <mergeCell ref="B411:H411"/>
    <mergeCell ref="B412:H412"/>
    <mergeCell ref="B413:H413"/>
    <mergeCell ref="B414:H414"/>
    <mergeCell ref="B415:H415"/>
    <mergeCell ref="B416:H416"/>
    <mergeCell ref="B405:H405"/>
    <mergeCell ref="B406:H406"/>
    <mergeCell ref="B407:H407"/>
    <mergeCell ref="B408:H408"/>
    <mergeCell ref="B409:H409"/>
    <mergeCell ref="B410:H410"/>
    <mergeCell ref="B399:H399"/>
    <mergeCell ref="B400:H400"/>
    <mergeCell ref="B401:H401"/>
    <mergeCell ref="B402:H402"/>
    <mergeCell ref="B403:H403"/>
    <mergeCell ref="B404:H404"/>
    <mergeCell ref="B393:H393"/>
    <mergeCell ref="B394:H394"/>
    <mergeCell ref="B395:H395"/>
    <mergeCell ref="B396:H396"/>
    <mergeCell ref="B397:H397"/>
    <mergeCell ref="B398:H398"/>
    <mergeCell ref="B387:H387"/>
    <mergeCell ref="B388:H388"/>
    <mergeCell ref="B389:H389"/>
    <mergeCell ref="B390:H390"/>
    <mergeCell ref="B391:H391"/>
    <mergeCell ref="B392:H392"/>
    <mergeCell ref="B381:H381"/>
    <mergeCell ref="B382:H382"/>
    <mergeCell ref="B383:H383"/>
    <mergeCell ref="B384:H384"/>
    <mergeCell ref="B385:H385"/>
    <mergeCell ref="B386:H386"/>
    <mergeCell ref="B375:H375"/>
    <mergeCell ref="B376:H376"/>
    <mergeCell ref="B377:H377"/>
    <mergeCell ref="B378:H378"/>
    <mergeCell ref="B379:H379"/>
    <mergeCell ref="B380:H380"/>
    <mergeCell ref="B369:H369"/>
    <mergeCell ref="B370:H370"/>
    <mergeCell ref="B371:H371"/>
    <mergeCell ref="B372:H372"/>
    <mergeCell ref="B373:H373"/>
    <mergeCell ref="B374:H374"/>
    <mergeCell ref="B363:H363"/>
    <mergeCell ref="B364:H364"/>
    <mergeCell ref="B365:H365"/>
    <mergeCell ref="B366:H366"/>
    <mergeCell ref="B367:H367"/>
    <mergeCell ref="B368:H368"/>
    <mergeCell ref="B357:H357"/>
    <mergeCell ref="B358:H358"/>
    <mergeCell ref="B359:H359"/>
    <mergeCell ref="B360:H360"/>
    <mergeCell ref="B361:H361"/>
    <mergeCell ref="B362:H362"/>
    <mergeCell ref="B351:H351"/>
    <mergeCell ref="B352:H352"/>
    <mergeCell ref="B353:H353"/>
    <mergeCell ref="B354:H354"/>
    <mergeCell ref="B355:H355"/>
    <mergeCell ref="B356:H356"/>
    <mergeCell ref="B345:H345"/>
    <mergeCell ref="B346:H346"/>
    <mergeCell ref="B347:H347"/>
    <mergeCell ref="B348:H348"/>
    <mergeCell ref="B349:H349"/>
    <mergeCell ref="B350:H350"/>
    <mergeCell ref="B339:H339"/>
    <mergeCell ref="B340:H340"/>
    <mergeCell ref="B341:H341"/>
    <mergeCell ref="B342:H342"/>
    <mergeCell ref="B343:H343"/>
    <mergeCell ref="B344:H344"/>
    <mergeCell ref="B333:H333"/>
    <mergeCell ref="B334:H334"/>
    <mergeCell ref="B335:H335"/>
    <mergeCell ref="B336:H336"/>
    <mergeCell ref="B337:H337"/>
    <mergeCell ref="B338:H338"/>
    <mergeCell ref="B327:H327"/>
    <mergeCell ref="B328:H328"/>
    <mergeCell ref="B329:H329"/>
    <mergeCell ref="B330:H330"/>
    <mergeCell ref="B331:H331"/>
    <mergeCell ref="B332:H332"/>
    <mergeCell ref="B321:H321"/>
    <mergeCell ref="B322:H322"/>
    <mergeCell ref="B323:H323"/>
    <mergeCell ref="B324:H324"/>
    <mergeCell ref="B325:H325"/>
    <mergeCell ref="B326:H326"/>
    <mergeCell ref="B315:H315"/>
    <mergeCell ref="B316:H316"/>
    <mergeCell ref="B317:H317"/>
    <mergeCell ref="B318:H318"/>
    <mergeCell ref="B319:H319"/>
    <mergeCell ref="B320:H320"/>
    <mergeCell ref="B309:H309"/>
    <mergeCell ref="B310:H310"/>
    <mergeCell ref="B311:H311"/>
    <mergeCell ref="B312:H312"/>
    <mergeCell ref="B313:H313"/>
    <mergeCell ref="B314:H314"/>
    <mergeCell ref="B303:H303"/>
    <mergeCell ref="B304:H304"/>
    <mergeCell ref="B305:H305"/>
    <mergeCell ref="B306:H306"/>
    <mergeCell ref="B307:H307"/>
    <mergeCell ref="B308:H308"/>
    <mergeCell ref="B297:H297"/>
    <mergeCell ref="B298:H298"/>
    <mergeCell ref="B299:H299"/>
    <mergeCell ref="B300:H300"/>
    <mergeCell ref="B301:H301"/>
    <mergeCell ref="B302:H302"/>
    <mergeCell ref="B291:H291"/>
    <mergeCell ref="B292:H292"/>
    <mergeCell ref="B293:H293"/>
    <mergeCell ref="B294:H294"/>
    <mergeCell ref="B295:H295"/>
    <mergeCell ref="B296:H296"/>
    <mergeCell ref="B285:H285"/>
    <mergeCell ref="B286:H286"/>
    <mergeCell ref="B287:H287"/>
    <mergeCell ref="B288:H288"/>
    <mergeCell ref="B289:H289"/>
    <mergeCell ref="B290:H290"/>
    <mergeCell ref="B279:H279"/>
    <mergeCell ref="B280:H280"/>
    <mergeCell ref="B281:H281"/>
    <mergeCell ref="B282:H282"/>
    <mergeCell ref="B283:H283"/>
    <mergeCell ref="B284:H284"/>
    <mergeCell ref="B273:H273"/>
    <mergeCell ref="B274:H274"/>
    <mergeCell ref="B275:H275"/>
    <mergeCell ref="B276:H276"/>
    <mergeCell ref="B277:H277"/>
    <mergeCell ref="B278:H278"/>
    <mergeCell ref="B267:H267"/>
    <mergeCell ref="B268:H268"/>
    <mergeCell ref="B269:H269"/>
    <mergeCell ref="B270:H270"/>
    <mergeCell ref="B271:H271"/>
    <mergeCell ref="B272:H272"/>
    <mergeCell ref="B261:H261"/>
    <mergeCell ref="B262:H262"/>
    <mergeCell ref="B263:H263"/>
    <mergeCell ref="B264:H264"/>
    <mergeCell ref="B265:H265"/>
    <mergeCell ref="B266:H266"/>
    <mergeCell ref="B255:H255"/>
    <mergeCell ref="B256:H256"/>
    <mergeCell ref="B257:H257"/>
    <mergeCell ref="B258:H258"/>
    <mergeCell ref="B259:H259"/>
    <mergeCell ref="B260:H260"/>
    <mergeCell ref="B249:H249"/>
    <mergeCell ref="B250:H250"/>
    <mergeCell ref="B251:H251"/>
    <mergeCell ref="B252:H252"/>
    <mergeCell ref="B253:H253"/>
    <mergeCell ref="B254:H254"/>
    <mergeCell ref="B243:H243"/>
    <mergeCell ref="B244:H244"/>
    <mergeCell ref="B245:H245"/>
    <mergeCell ref="B246:H246"/>
    <mergeCell ref="B247:H247"/>
    <mergeCell ref="B248:H248"/>
    <mergeCell ref="B237:H237"/>
    <mergeCell ref="B238:H238"/>
    <mergeCell ref="B239:H239"/>
    <mergeCell ref="B240:H240"/>
    <mergeCell ref="B241:H241"/>
    <mergeCell ref="B242:H242"/>
    <mergeCell ref="B231:H231"/>
    <mergeCell ref="B232:H232"/>
    <mergeCell ref="B233:H233"/>
    <mergeCell ref="B234:H234"/>
    <mergeCell ref="B235:H235"/>
    <mergeCell ref="B236:H236"/>
    <mergeCell ref="B225:H225"/>
    <mergeCell ref="B226:H226"/>
    <mergeCell ref="B227:H227"/>
    <mergeCell ref="B228:H228"/>
    <mergeCell ref="B229:H229"/>
    <mergeCell ref="B230:H230"/>
    <mergeCell ref="B219:H219"/>
    <mergeCell ref="B220:H220"/>
    <mergeCell ref="B221:H221"/>
    <mergeCell ref="B222:H222"/>
    <mergeCell ref="B223:H223"/>
    <mergeCell ref="B224:H224"/>
    <mergeCell ref="B213:H213"/>
    <mergeCell ref="B214:H214"/>
    <mergeCell ref="B215:H215"/>
    <mergeCell ref="B216:H216"/>
    <mergeCell ref="B217:H217"/>
    <mergeCell ref="B218:H218"/>
    <mergeCell ref="B207:H207"/>
    <mergeCell ref="B208:H208"/>
    <mergeCell ref="B209:H209"/>
    <mergeCell ref="B210:H210"/>
    <mergeCell ref="B211:H211"/>
    <mergeCell ref="B212:H212"/>
    <mergeCell ref="B201:H201"/>
    <mergeCell ref="B202:H202"/>
    <mergeCell ref="B203:H203"/>
    <mergeCell ref="B204:H204"/>
    <mergeCell ref="B205:H205"/>
    <mergeCell ref="B206:H206"/>
    <mergeCell ref="B195:H195"/>
    <mergeCell ref="B196:H196"/>
    <mergeCell ref="B197:H197"/>
    <mergeCell ref="B198:H198"/>
    <mergeCell ref="B199:H199"/>
    <mergeCell ref="B200:H200"/>
    <mergeCell ref="B189:H189"/>
    <mergeCell ref="B190:H190"/>
    <mergeCell ref="B191:H191"/>
    <mergeCell ref="B192:H192"/>
    <mergeCell ref="B193:H193"/>
    <mergeCell ref="B194:H194"/>
    <mergeCell ref="B183:H183"/>
    <mergeCell ref="B184:H184"/>
    <mergeCell ref="B185:H185"/>
    <mergeCell ref="B186:H186"/>
    <mergeCell ref="B187:H187"/>
    <mergeCell ref="B188:H188"/>
    <mergeCell ref="B177:H177"/>
    <mergeCell ref="B178:H178"/>
    <mergeCell ref="B179:H179"/>
    <mergeCell ref="B180:H180"/>
    <mergeCell ref="B181:H181"/>
    <mergeCell ref="B182:H182"/>
    <mergeCell ref="B171:H171"/>
    <mergeCell ref="B172:H172"/>
    <mergeCell ref="B173:H173"/>
    <mergeCell ref="B174:H174"/>
    <mergeCell ref="B175:H175"/>
    <mergeCell ref="B176:H176"/>
    <mergeCell ref="B165:H165"/>
    <mergeCell ref="B166:H166"/>
    <mergeCell ref="B167:H167"/>
    <mergeCell ref="B168:H168"/>
    <mergeCell ref="B169:H169"/>
    <mergeCell ref="B170:H170"/>
    <mergeCell ref="B159:H159"/>
    <mergeCell ref="B160:H160"/>
    <mergeCell ref="B161:H161"/>
    <mergeCell ref="B162:H162"/>
    <mergeCell ref="B163:H163"/>
    <mergeCell ref="B164:H164"/>
    <mergeCell ref="B153:H153"/>
    <mergeCell ref="B154:H154"/>
    <mergeCell ref="B155:H155"/>
    <mergeCell ref="B156:H156"/>
    <mergeCell ref="B157:H157"/>
    <mergeCell ref="B158:H158"/>
    <mergeCell ref="B147:H147"/>
    <mergeCell ref="B148:H148"/>
    <mergeCell ref="B149:H149"/>
    <mergeCell ref="B150:H150"/>
    <mergeCell ref="B151:H151"/>
    <mergeCell ref="B152:H152"/>
    <mergeCell ref="B141:H141"/>
    <mergeCell ref="B142:H142"/>
    <mergeCell ref="B143:H143"/>
    <mergeCell ref="B144:H144"/>
    <mergeCell ref="B145:H145"/>
    <mergeCell ref="B146:H146"/>
    <mergeCell ref="B135:H135"/>
    <mergeCell ref="B136:H136"/>
    <mergeCell ref="B137:H137"/>
    <mergeCell ref="B138:H138"/>
    <mergeCell ref="B139:H139"/>
    <mergeCell ref="B140:H140"/>
    <mergeCell ref="B129:H129"/>
    <mergeCell ref="B130:H130"/>
    <mergeCell ref="B131:H131"/>
    <mergeCell ref="B132:H132"/>
    <mergeCell ref="B133:H133"/>
    <mergeCell ref="B134:H134"/>
    <mergeCell ref="B124:H124"/>
    <mergeCell ref="B125:H125"/>
    <mergeCell ref="B126:H126"/>
    <mergeCell ref="B127:H127"/>
    <mergeCell ref="B128:H128"/>
    <mergeCell ref="B117:H117"/>
    <mergeCell ref="B118:H118"/>
    <mergeCell ref="B119:H119"/>
    <mergeCell ref="B120:H120"/>
    <mergeCell ref="B121:H121"/>
    <mergeCell ref="B122:H122"/>
    <mergeCell ref="B111:H111"/>
    <mergeCell ref="B112:H112"/>
    <mergeCell ref="B113:H113"/>
    <mergeCell ref="B114:H114"/>
    <mergeCell ref="B115:H115"/>
    <mergeCell ref="B116:H116"/>
    <mergeCell ref="B107:H107"/>
    <mergeCell ref="B108:H108"/>
    <mergeCell ref="B109:H109"/>
    <mergeCell ref="B110:H110"/>
    <mergeCell ref="B99:H99"/>
    <mergeCell ref="B100:H100"/>
    <mergeCell ref="B101:H101"/>
    <mergeCell ref="B102:H102"/>
    <mergeCell ref="B103:H103"/>
    <mergeCell ref="B104:H104"/>
    <mergeCell ref="B93:H93"/>
    <mergeCell ref="B94:H94"/>
    <mergeCell ref="B95:H95"/>
    <mergeCell ref="B96:H96"/>
    <mergeCell ref="B97:H97"/>
    <mergeCell ref="B98:H98"/>
    <mergeCell ref="B123:H123"/>
    <mergeCell ref="B90:H90"/>
    <mergeCell ref="B91:H91"/>
    <mergeCell ref="B92:H92"/>
    <mergeCell ref="B81:H81"/>
    <mergeCell ref="B82:H82"/>
    <mergeCell ref="B83:H83"/>
    <mergeCell ref="B84:H84"/>
    <mergeCell ref="B85:H85"/>
    <mergeCell ref="B86:H86"/>
    <mergeCell ref="B75:H75"/>
    <mergeCell ref="B76:H76"/>
    <mergeCell ref="B77:H77"/>
    <mergeCell ref="B78:H78"/>
    <mergeCell ref="B79:H79"/>
    <mergeCell ref="B80:H80"/>
    <mergeCell ref="B105:H105"/>
    <mergeCell ref="B106:H106"/>
    <mergeCell ref="B73:H73"/>
    <mergeCell ref="B74:H74"/>
    <mergeCell ref="B63:H63"/>
    <mergeCell ref="B64:H64"/>
    <mergeCell ref="B65:H65"/>
    <mergeCell ref="B66:H66"/>
    <mergeCell ref="B67:H67"/>
    <mergeCell ref="B68:H68"/>
    <mergeCell ref="B57:H57"/>
    <mergeCell ref="B58:H58"/>
    <mergeCell ref="B59:H59"/>
    <mergeCell ref="B60:H60"/>
    <mergeCell ref="B61:H61"/>
    <mergeCell ref="B62:H62"/>
    <mergeCell ref="B87:H87"/>
    <mergeCell ref="B88:H88"/>
    <mergeCell ref="B89:H89"/>
    <mergeCell ref="B56:H56"/>
    <mergeCell ref="B45:H45"/>
    <mergeCell ref="B46:H46"/>
    <mergeCell ref="B47:H47"/>
    <mergeCell ref="B48:H48"/>
    <mergeCell ref="B49:H49"/>
    <mergeCell ref="B50:H50"/>
    <mergeCell ref="B39:H39"/>
    <mergeCell ref="B40:H40"/>
    <mergeCell ref="B41:H41"/>
    <mergeCell ref="B42:H42"/>
    <mergeCell ref="B43:H43"/>
    <mergeCell ref="B44:H44"/>
    <mergeCell ref="B69:H69"/>
    <mergeCell ref="B70:H70"/>
    <mergeCell ref="B71:H71"/>
    <mergeCell ref="B72:H72"/>
    <mergeCell ref="B38:H38"/>
    <mergeCell ref="B27:H27"/>
    <mergeCell ref="B28:H28"/>
    <mergeCell ref="B29:H29"/>
    <mergeCell ref="B30:H30"/>
    <mergeCell ref="B31:H31"/>
    <mergeCell ref="B32:H32"/>
    <mergeCell ref="B21:H21"/>
    <mergeCell ref="B23:H23"/>
    <mergeCell ref="A24:A26"/>
    <mergeCell ref="B24:C24"/>
    <mergeCell ref="E24:H24"/>
    <mergeCell ref="B51:H51"/>
    <mergeCell ref="B52:H52"/>
    <mergeCell ref="B53:H53"/>
    <mergeCell ref="B54:H54"/>
    <mergeCell ref="B55:H55"/>
    <mergeCell ref="A10:H10"/>
    <mergeCell ref="A12:H12"/>
    <mergeCell ref="A13:H13"/>
    <mergeCell ref="A15:H15"/>
    <mergeCell ref="A16:H16"/>
    <mergeCell ref="A18:H18"/>
    <mergeCell ref="F1:H1"/>
    <mergeCell ref="F2:H2"/>
    <mergeCell ref="F3:H3"/>
    <mergeCell ref="A5:H5"/>
    <mergeCell ref="A7:H7"/>
    <mergeCell ref="A9:H9"/>
    <mergeCell ref="B33:H33"/>
    <mergeCell ref="B34:H34"/>
    <mergeCell ref="B35:H35"/>
    <mergeCell ref="B36:H36"/>
    <mergeCell ref="B37:H37"/>
    <mergeCell ref="B22:H22"/>
  </mergeCells>
  <pageMargins left="0.7" right="0.7" top="0.75" bottom="0.75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36"/>
  <sheetViews>
    <sheetView topLeftCell="J7" zoomScale="85" zoomScaleNormal="85" workbookViewId="0">
      <selection activeCell="S27" sqref="S27"/>
    </sheetView>
  </sheetViews>
  <sheetFormatPr defaultRowHeight="15" x14ac:dyDescent="0.25"/>
  <cols>
    <col min="1" max="1" width="7.42578125" style="3" customWidth="1"/>
    <col min="2" max="2" width="35.85546875" style="3" customWidth="1"/>
    <col min="3" max="3" width="31.140625" style="3" customWidth="1"/>
    <col min="4" max="4" width="25" style="3" customWidth="1"/>
    <col min="5" max="5" width="50" style="3" customWidth="1"/>
    <col min="6" max="6" width="57" style="3" customWidth="1"/>
    <col min="7" max="7" width="57.5703125" style="3" customWidth="1"/>
    <col min="8" max="10" width="20.5703125" style="3" customWidth="1"/>
    <col min="11" max="11" width="16" style="3" customWidth="1"/>
    <col min="12" max="12" width="20.5703125" style="3" customWidth="1"/>
    <col min="13" max="13" width="21.28515625" style="3" customWidth="1"/>
    <col min="14" max="14" width="23.85546875" style="3" customWidth="1"/>
    <col min="15" max="15" width="21.140625" style="3" customWidth="1"/>
    <col min="16" max="16" width="21" style="3" customWidth="1"/>
    <col min="17" max="17" width="58" style="3" customWidth="1"/>
    <col min="18" max="18" width="49" style="3" customWidth="1"/>
    <col min="19" max="19" width="33.42578125" style="3" customWidth="1"/>
    <col min="20" max="16384" width="9.140625" style="3"/>
  </cols>
  <sheetData>
    <row r="1" spans="1:28" s="16" customFormat="1" ht="18.75" x14ac:dyDescent="0.2">
      <c r="A1" s="15"/>
      <c r="E1" s="17"/>
      <c r="R1" s="318" t="s">
        <v>0</v>
      </c>
      <c r="S1" s="318"/>
    </row>
    <row r="2" spans="1:28" s="16" customFormat="1" ht="18.75" x14ac:dyDescent="0.2">
      <c r="A2" s="15"/>
      <c r="E2" s="17"/>
      <c r="R2" s="18"/>
      <c r="S2" s="18"/>
    </row>
    <row r="3" spans="1:28" s="16" customFormat="1" ht="18.75" x14ac:dyDescent="0.3">
      <c r="A3" s="15"/>
      <c r="E3" s="17"/>
      <c r="R3" s="319" t="s">
        <v>63</v>
      </c>
      <c r="S3" s="319"/>
    </row>
    <row r="4" spans="1:28" s="16" customFormat="1" ht="18.75" x14ac:dyDescent="0.3">
      <c r="E4" s="17"/>
      <c r="R4" s="319" t="s">
        <v>64</v>
      </c>
      <c r="S4" s="319"/>
    </row>
    <row r="5" spans="1:28" s="16" customFormat="1" ht="18.75" x14ac:dyDescent="0.2">
      <c r="A5" s="320" t="str">
        <f>'1. Местоположение'!A5:C5</f>
        <v>Год раскрытия информации: 2021 год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</row>
    <row r="6" spans="1:28" s="16" customFormat="1" ht="15.75" x14ac:dyDescent="0.2">
      <c r="A6" s="19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</row>
    <row r="7" spans="1:28" s="16" customFormat="1" ht="18.75" x14ac:dyDescent="0.2">
      <c r="A7" s="321" t="s">
        <v>3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20"/>
      <c r="U7" s="20"/>
      <c r="V7" s="20"/>
      <c r="W7" s="20"/>
      <c r="X7" s="20"/>
      <c r="Y7" s="20"/>
      <c r="Z7" s="20"/>
      <c r="AA7" s="20"/>
      <c r="AB7" s="20"/>
    </row>
    <row r="8" spans="1:28" s="16" customFormat="1" ht="18.75" x14ac:dyDescent="0.2">
      <c r="A8" s="321"/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20"/>
      <c r="U8" s="20"/>
      <c r="V8" s="20"/>
      <c r="W8" s="20"/>
      <c r="X8" s="20"/>
      <c r="Y8" s="20"/>
      <c r="Z8" s="20"/>
      <c r="AA8" s="20"/>
      <c r="AB8" s="20"/>
    </row>
    <row r="9" spans="1:28" s="16" customFormat="1" ht="18.75" x14ac:dyDescent="0.2">
      <c r="A9" s="321" t="str">
        <f>'1. Местоположение'!A9:C9</f>
        <v>Акционерное общество "НГТ-Энергия"</v>
      </c>
      <c r="B9" s="321"/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321"/>
      <c r="O9" s="321"/>
      <c r="P9" s="321"/>
      <c r="Q9" s="321"/>
      <c r="R9" s="321"/>
      <c r="S9" s="321"/>
      <c r="T9" s="20"/>
      <c r="U9" s="20"/>
      <c r="V9" s="20"/>
      <c r="W9" s="20"/>
      <c r="X9" s="20"/>
      <c r="Y9" s="20"/>
      <c r="Z9" s="20"/>
      <c r="AA9" s="20"/>
    </row>
    <row r="10" spans="1:28" s="16" customFormat="1" ht="18.75" x14ac:dyDescent="0.2">
      <c r="A10" s="322" t="s">
        <v>65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20"/>
      <c r="U10" s="20"/>
      <c r="V10" s="20"/>
      <c r="W10" s="20"/>
      <c r="X10" s="20"/>
      <c r="Y10" s="20"/>
      <c r="Z10" s="20"/>
      <c r="AA10" s="20"/>
      <c r="AB10" s="20"/>
    </row>
    <row r="11" spans="1:28" s="16" customFormat="1" ht="18.75" x14ac:dyDescent="0.2">
      <c r="A11" s="321"/>
      <c r="B11" s="321"/>
      <c r="C11" s="321"/>
      <c r="D11" s="321"/>
      <c r="E11" s="321"/>
      <c r="F11" s="321"/>
      <c r="G11" s="321"/>
      <c r="H11" s="321"/>
      <c r="I11" s="321"/>
      <c r="J11" s="321"/>
      <c r="K11" s="321"/>
      <c r="L11" s="321"/>
      <c r="M11" s="321"/>
      <c r="N11" s="321"/>
      <c r="O11" s="321"/>
      <c r="P11" s="321"/>
      <c r="Q11" s="321"/>
      <c r="R11" s="321"/>
      <c r="S11" s="321"/>
      <c r="T11" s="20"/>
      <c r="U11" s="20"/>
      <c r="V11" s="20"/>
      <c r="W11" s="20"/>
      <c r="X11" s="20"/>
      <c r="Y11" s="20"/>
      <c r="Z11" s="20"/>
      <c r="AA11" s="20"/>
      <c r="AB11" s="20"/>
    </row>
    <row r="12" spans="1:28" s="16" customFormat="1" ht="18.75" x14ac:dyDescent="0.2">
      <c r="A12" s="323" t="str">
        <f>'1. Местоположение'!A12:C12</f>
        <v>L_25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20"/>
      <c r="U12" s="20"/>
      <c r="V12" s="20"/>
      <c r="W12" s="20"/>
      <c r="X12" s="20"/>
      <c r="Y12" s="20"/>
      <c r="Z12" s="20"/>
      <c r="AA12" s="20"/>
      <c r="AB12" s="20"/>
    </row>
    <row r="13" spans="1:28" s="16" customFormat="1" ht="18.75" x14ac:dyDescent="0.2">
      <c r="A13" s="322" t="s">
        <v>66</v>
      </c>
      <c r="B13" s="322"/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S13" s="322"/>
      <c r="T13" s="20"/>
      <c r="U13" s="20"/>
      <c r="V13" s="20"/>
      <c r="W13" s="20"/>
      <c r="X13" s="20"/>
      <c r="Y13" s="20"/>
      <c r="Z13" s="20"/>
      <c r="AA13" s="20"/>
      <c r="AB13" s="20"/>
    </row>
    <row r="14" spans="1:28" s="22" customFormat="1" ht="18.75" x14ac:dyDescent="0.2">
      <c r="A14" s="317"/>
      <c r="B14" s="317"/>
      <c r="C14" s="317"/>
      <c r="D14" s="317"/>
      <c r="E14" s="317"/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7"/>
      <c r="Q14" s="317"/>
      <c r="R14" s="317"/>
      <c r="S14" s="317"/>
      <c r="T14" s="21"/>
      <c r="U14" s="21"/>
      <c r="V14" s="21"/>
      <c r="W14" s="21"/>
      <c r="X14" s="21"/>
      <c r="Y14" s="21"/>
      <c r="Z14" s="21"/>
      <c r="AA14" s="21"/>
      <c r="AB14" s="21"/>
    </row>
    <row r="15" spans="1:28" s="24" customFormat="1" ht="57" customHeight="1" x14ac:dyDescent="0.3">
      <c r="A15" s="325" t="str">
        <f>'1. Местоположение'!A15:C15</f>
        <v xml:space="preserve">Строительство ВЛ-6 кВ от УЗА 186 км МН "Тихорецк-Туапсе-1" до ВЛ-6кВ № Ха-22 </v>
      </c>
      <c r="B15" s="325"/>
      <c r="C15" s="325"/>
      <c r="D15" s="325"/>
      <c r="E15" s="325"/>
      <c r="F15" s="325"/>
      <c r="G15" s="325"/>
      <c r="H15" s="325"/>
      <c r="I15" s="325"/>
      <c r="J15" s="325"/>
      <c r="K15" s="325"/>
      <c r="L15" s="325"/>
      <c r="M15" s="325"/>
      <c r="N15" s="325"/>
      <c r="O15" s="325"/>
      <c r="P15" s="325"/>
      <c r="Q15" s="325"/>
      <c r="R15" s="325"/>
      <c r="S15" s="325"/>
      <c r="T15" s="23"/>
      <c r="U15" s="23"/>
      <c r="V15" s="23"/>
      <c r="W15" s="23"/>
      <c r="X15" s="23"/>
      <c r="Y15" s="23"/>
      <c r="Z15" s="23"/>
      <c r="AA15" s="23"/>
      <c r="AB15" s="23"/>
    </row>
    <row r="16" spans="1:28" s="24" customFormat="1" ht="15.75" x14ac:dyDescent="0.2">
      <c r="A16" s="326" t="s">
        <v>67</v>
      </c>
      <c r="B16" s="326"/>
      <c r="C16" s="326"/>
      <c r="D16" s="326"/>
      <c r="E16" s="326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  <c r="Q16" s="326"/>
      <c r="R16" s="326"/>
      <c r="S16" s="326"/>
      <c r="T16" s="25"/>
      <c r="U16" s="25"/>
      <c r="V16" s="25"/>
      <c r="W16" s="25"/>
      <c r="X16" s="25"/>
      <c r="Y16" s="25"/>
      <c r="Z16" s="25"/>
      <c r="AA16" s="25"/>
      <c r="AB16" s="25"/>
    </row>
    <row r="17" spans="1:28" s="24" customFormat="1" ht="18.75" x14ac:dyDescent="0.2">
      <c r="A17" s="327"/>
      <c r="B17" s="327"/>
      <c r="C17" s="327"/>
      <c r="D17" s="327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O17" s="327"/>
      <c r="P17" s="327"/>
      <c r="Q17" s="327"/>
      <c r="R17" s="327"/>
      <c r="S17" s="327"/>
      <c r="T17" s="26"/>
      <c r="U17" s="26"/>
      <c r="V17" s="26"/>
      <c r="W17" s="26"/>
      <c r="X17" s="26"/>
      <c r="Y17" s="26"/>
    </row>
    <row r="18" spans="1:28" s="24" customFormat="1" ht="18.75" x14ac:dyDescent="0.2">
      <c r="A18" s="328" t="s">
        <v>68</v>
      </c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8"/>
      <c r="O18" s="328"/>
      <c r="P18" s="328"/>
      <c r="Q18" s="328"/>
      <c r="R18" s="328"/>
      <c r="S18" s="328"/>
      <c r="T18" s="27"/>
      <c r="U18" s="27"/>
      <c r="V18" s="27"/>
      <c r="W18" s="27"/>
      <c r="X18" s="27"/>
      <c r="Y18" s="27"/>
      <c r="Z18" s="27"/>
      <c r="AA18" s="27"/>
      <c r="AB18" s="27"/>
    </row>
    <row r="19" spans="1:28" s="24" customFormat="1" ht="18.75" x14ac:dyDescent="0.2">
      <c r="A19" s="329"/>
      <c r="B19" s="329"/>
      <c r="C19" s="329"/>
      <c r="D19" s="329"/>
      <c r="E19" s="329"/>
      <c r="F19" s="329"/>
      <c r="G19" s="329"/>
      <c r="H19" s="329"/>
      <c r="I19" s="329"/>
      <c r="J19" s="329"/>
      <c r="K19" s="329"/>
      <c r="L19" s="329"/>
      <c r="M19" s="329"/>
      <c r="N19" s="329"/>
      <c r="O19" s="329"/>
      <c r="P19" s="329"/>
      <c r="Q19" s="329"/>
      <c r="R19" s="329"/>
      <c r="S19" s="329"/>
      <c r="T19" s="26"/>
      <c r="U19" s="26"/>
      <c r="V19" s="26"/>
      <c r="W19" s="26"/>
      <c r="X19" s="26"/>
      <c r="Y19" s="26"/>
    </row>
    <row r="20" spans="1:28" s="24" customFormat="1" ht="39.75" customHeight="1" x14ac:dyDescent="0.2">
      <c r="A20" s="324" t="s">
        <v>69</v>
      </c>
      <c r="B20" s="324" t="s">
        <v>70</v>
      </c>
      <c r="C20" s="324" t="s">
        <v>71</v>
      </c>
      <c r="D20" s="324" t="s">
        <v>72</v>
      </c>
      <c r="E20" s="330" t="s">
        <v>73</v>
      </c>
      <c r="F20" s="324" t="s">
        <v>74</v>
      </c>
      <c r="G20" s="324" t="s">
        <v>75</v>
      </c>
      <c r="H20" s="324" t="s">
        <v>76</v>
      </c>
      <c r="I20" s="324" t="s">
        <v>77</v>
      </c>
      <c r="J20" s="324" t="s">
        <v>78</v>
      </c>
      <c r="K20" s="324" t="s">
        <v>79</v>
      </c>
      <c r="L20" s="330" t="s">
        <v>80</v>
      </c>
      <c r="M20" s="330" t="s">
        <v>81</v>
      </c>
      <c r="N20" s="330" t="s">
        <v>82</v>
      </c>
      <c r="O20" s="324" t="s">
        <v>83</v>
      </c>
      <c r="P20" s="324" t="s">
        <v>84</v>
      </c>
      <c r="Q20" s="324" t="s">
        <v>85</v>
      </c>
      <c r="R20" s="324"/>
      <c r="S20" s="331" t="s">
        <v>86</v>
      </c>
      <c r="T20" s="26"/>
      <c r="U20" s="26"/>
      <c r="V20" s="26"/>
      <c r="W20" s="26"/>
      <c r="X20" s="26"/>
      <c r="Y20" s="26"/>
    </row>
    <row r="21" spans="1:28" s="24" customFormat="1" ht="172.5" customHeight="1" x14ac:dyDescent="0.2">
      <c r="A21" s="324"/>
      <c r="B21" s="324"/>
      <c r="C21" s="324"/>
      <c r="D21" s="324"/>
      <c r="E21" s="330"/>
      <c r="F21" s="324"/>
      <c r="G21" s="324"/>
      <c r="H21" s="324"/>
      <c r="I21" s="324"/>
      <c r="J21" s="324"/>
      <c r="K21" s="324"/>
      <c r="L21" s="330"/>
      <c r="M21" s="330"/>
      <c r="N21" s="330"/>
      <c r="O21" s="324"/>
      <c r="P21" s="324"/>
      <c r="Q21" s="28" t="s">
        <v>87</v>
      </c>
      <c r="R21" s="29" t="s">
        <v>88</v>
      </c>
      <c r="S21" s="332"/>
      <c r="T21" s="30"/>
      <c r="U21" s="30"/>
      <c r="V21" s="30"/>
      <c r="W21" s="30"/>
      <c r="X21" s="30"/>
      <c r="Y21" s="30"/>
      <c r="Z21" s="31"/>
      <c r="AA21" s="31"/>
      <c r="AB21" s="31"/>
    </row>
    <row r="22" spans="1:28" s="24" customFormat="1" ht="18.75" x14ac:dyDescent="0.2">
      <c r="A22" s="28">
        <v>1</v>
      </c>
      <c r="B22" s="28">
        <v>2</v>
      </c>
      <c r="C22" s="28">
        <v>3</v>
      </c>
      <c r="D22" s="28">
        <v>4</v>
      </c>
      <c r="E22" s="4">
        <v>5</v>
      </c>
      <c r="F22" s="28">
        <v>6</v>
      </c>
      <c r="G22" s="28">
        <v>7</v>
      </c>
      <c r="H22" s="28">
        <v>8</v>
      </c>
      <c r="I22" s="28">
        <v>9</v>
      </c>
      <c r="J22" s="28">
        <v>10</v>
      </c>
      <c r="K22" s="28">
        <v>11</v>
      </c>
      <c r="L22" s="28">
        <v>12</v>
      </c>
      <c r="M22" s="28">
        <v>13</v>
      </c>
      <c r="N22" s="28">
        <v>14</v>
      </c>
      <c r="O22" s="28">
        <v>15</v>
      </c>
      <c r="P22" s="28">
        <v>16</v>
      </c>
      <c r="Q22" s="28">
        <v>17</v>
      </c>
      <c r="R22" s="28">
        <v>18</v>
      </c>
      <c r="S22" s="28">
        <v>19</v>
      </c>
      <c r="T22" s="30"/>
      <c r="U22" s="30"/>
      <c r="V22" s="30"/>
      <c r="W22" s="30"/>
      <c r="X22" s="30"/>
      <c r="Y22" s="30"/>
      <c r="Z22" s="31"/>
      <c r="AA22" s="31"/>
      <c r="AB22" s="31"/>
    </row>
    <row r="23" spans="1:28" ht="31.5" x14ac:dyDescent="0.25">
      <c r="A23" s="291">
        <v>1</v>
      </c>
      <c r="B23" s="291" t="s">
        <v>506</v>
      </c>
      <c r="C23" s="291" t="s">
        <v>507</v>
      </c>
      <c r="D23" s="291" t="s">
        <v>508</v>
      </c>
      <c r="E23" s="291" t="s">
        <v>509</v>
      </c>
      <c r="F23" s="293" t="s">
        <v>510</v>
      </c>
      <c r="G23" s="293" t="s">
        <v>511</v>
      </c>
      <c r="H23" s="294">
        <v>1.44E-2</v>
      </c>
      <c r="I23" s="294">
        <v>3.0000000000000001E-3</v>
      </c>
      <c r="J23" s="294">
        <v>1.14E-2</v>
      </c>
      <c r="K23" s="294">
        <v>6</v>
      </c>
      <c r="L23" s="294">
        <v>1</v>
      </c>
      <c r="M23" s="294"/>
      <c r="N23" s="294"/>
      <c r="O23" s="294"/>
      <c r="P23" s="294"/>
      <c r="Q23" s="293"/>
      <c r="R23" s="293"/>
      <c r="S23" s="291" t="s">
        <v>514</v>
      </c>
    </row>
    <row r="24" spans="1:28" ht="15.75" x14ac:dyDescent="0.2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</row>
    <row r="25" spans="1:28" ht="15.75" x14ac:dyDescent="0.2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</row>
    <row r="26" spans="1:28" ht="15.75" x14ac:dyDescent="0.25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</row>
    <row r="27" spans="1:28" ht="15.75" x14ac:dyDescent="0.2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</row>
    <row r="28" spans="1:28" ht="15.75" x14ac:dyDescent="0.2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</row>
    <row r="29" spans="1:28" ht="15.75" x14ac:dyDescent="0.2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</row>
    <row r="30" spans="1:28" x14ac:dyDescent="0.25">
      <c r="A30" s="33"/>
      <c r="B30" s="33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</row>
    <row r="31" spans="1:28" x14ac:dyDescent="0.25">
      <c r="A31" s="33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</row>
    <row r="32" spans="1:28" x14ac:dyDescent="0.2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</row>
    <row r="33" spans="1:19" x14ac:dyDescent="0.2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</row>
    <row r="34" spans="1:19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</row>
    <row r="35" spans="1:19" x14ac:dyDescent="0.25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</row>
    <row r="36" spans="1:19" x14ac:dyDescent="0.25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</row>
  </sheetData>
  <mergeCells count="35">
    <mergeCell ref="S20:S21"/>
    <mergeCell ref="L20:L21"/>
    <mergeCell ref="M20:M21"/>
    <mergeCell ref="N20:N21"/>
    <mergeCell ref="O20:O21"/>
    <mergeCell ref="P20:P21"/>
    <mergeCell ref="Q20:R20"/>
    <mergeCell ref="K20:K21"/>
    <mergeCell ref="A15:S15"/>
    <mergeCell ref="A16:S16"/>
    <mergeCell ref="A17:S17"/>
    <mergeCell ref="A18:S18"/>
    <mergeCell ref="A19:S19"/>
    <mergeCell ref="A20:A21"/>
    <mergeCell ref="B20:B21"/>
    <mergeCell ref="C20:C21"/>
    <mergeCell ref="D20:D21"/>
    <mergeCell ref="E20:E21"/>
    <mergeCell ref="F20:F21"/>
    <mergeCell ref="G20:G21"/>
    <mergeCell ref="H20:H21"/>
    <mergeCell ref="I20:I21"/>
    <mergeCell ref="J20:J21"/>
    <mergeCell ref="A14:S14"/>
    <mergeCell ref="R1:S1"/>
    <mergeCell ref="R3:S3"/>
    <mergeCell ref="R4:S4"/>
    <mergeCell ref="A5:S5"/>
    <mergeCell ref="A7:S7"/>
    <mergeCell ref="A8:S8"/>
    <mergeCell ref="A9:S9"/>
    <mergeCell ref="A10:S10"/>
    <mergeCell ref="A11:S11"/>
    <mergeCell ref="A12:S12"/>
    <mergeCell ref="A13:S1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99"/>
  <sheetViews>
    <sheetView zoomScale="55" zoomScaleNormal="55" workbookViewId="0">
      <selection activeCell="A15" sqref="A15:T15"/>
    </sheetView>
  </sheetViews>
  <sheetFormatPr defaultRowHeight="15" x14ac:dyDescent="0.25"/>
  <cols>
    <col min="1" max="1" width="9.5703125" style="3" customWidth="1"/>
    <col min="2" max="2" width="30.42578125" style="3" customWidth="1"/>
    <col min="3" max="3" width="34.5703125" style="3" customWidth="1"/>
    <col min="4" max="4" width="36.42578125" style="3" customWidth="1"/>
    <col min="5" max="5" width="27.85546875" style="3" customWidth="1"/>
    <col min="6" max="6" width="24.7109375" style="3" customWidth="1"/>
    <col min="7" max="7" width="20.42578125" style="3" customWidth="1"/>
    <col min="8" max="8" width="18.85546875" style="3" customWidth="1"/>
    <col min="9" max="9" width="13.140625" style="3" customWidth="1"/>
    <col min="10" max="10" width="11.5703125" style="3" customWidth="1"/>
    <col min="11" max="11" width="16.42578125" style="3" customWidth="1"/>
    <col min="12" max="13" width="10.7109375" style="112" customWidth="1"/>
    <col min="14" max="14" width="15.42578125" style="112" customWidth="1"/>
    <col min="15" max="15" width="16.140625" style="112" customWidth="1"/>
    <col min="16" max="16" width="16.5703125" style="3" customWidth="1"/>
    <col min="17" max="17" width="33.85546875" style="3" customWidth="1"/>
    <col min="18" max="18" width="27.7109375" style="3" customWidth="1"/>
    <col min="19" max="19" width="19.7109375" style="3" customWidth="1"/>
    <col min="20" max="20" width="21.28515625" style="3" customWidth="1"/>
    <col min="21" max="16384" width="9.140625" style="3"/>
  </cols>
  <sheetData>
    <row r="1" spans="1:20" ht="18.75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254"/>
      <c r="M1" s="254"/>
      <c r="N1" s="254"/>
      <c r="O1" s="254"/>
      <c r="P1" s="35"/>
      <c r="Q1" s="35"/>
      <c r="R1" s="35"/>
      <c r="S1" s="35"/>
      <c r="T1" s="36" t="s">
        <v>89</v>
      </c>
    </row>
    <row r="2" spans="1:20" ht="18.75" x14ac:dyDescent="0.3">
      <c r="A2" s="15"/>
      <c r="B2" s="16"/>
      <c r="C2" s="16"/>
      <c r="D2" s="16"/>
      <c r="E2" s="16"/>
      <c r="F2" s="16"/>
      <c r="G2" s="16"/>
      <c r="H2" s="17"/>
      <c r="I2" s="16"/>
      <c r="J2" s="16"/>
      <c r="K2" s="16"/>
      <c r="L2" s="265"/>
      <c r="M2" s="265"/>
      <c r="N2" s="265"/>
      <c r="O2" s="265"/>
      <c r="P2" s="16"/>
      <c r="Q2" s="16"/>
      <c r="R2" s="16"/>
      <c r="S2" s="16"/>
      <c r="T2" s="37" t="s">
        <v>63</v>
      </c>
    </row>
    <row r="3" spans="1:20" ht="18.75" x14ac:dyDescent="0.3">
      <c r="A3" s="15"/>
      <c r="B3" s="16"/>
      <c r="C3" s="16"/>
      <c r="D3" s="16"/>
      <c r="E3" s="16"/>
      <c r="F3" s="16"/>
      <c r="G3" s="16"/>
      <c r="H3" s="17"/>
      <c r="I3" s="16"/>
      <c r="J3" s="16"/>
      <c r="K3" s="16"/>
      <c r="L3" s="265"/>
      <c r="M3" s="265"/>
      <c r="N3" s="265"/>
      <c r="O3" s="265"/>
      <c r="P3" s="16"/>
      <c r="Q3" s="16"/>
      <c r="R3" s="16"/>
      <c r="S3" s="16"/>
      <c r="T3" s="37" t="s">
        <v>90</v>
      </c>
    </row>
    <row r="4" spans="1:20" ht="18.75" x14ac:dyDescent="0.3">
      <c r="A4" s="38"/>
      <c r="B4" s="17"/>
      <c r="C4" s="17"/>
      <c r="D4" s="17"/>
      <c r="E4" s="17"/>
      <c r="F4" s="17"/>
      <c r="G4" s="17"/>
      <c r="H4" s="17"/>
      <c r="I4" s="17"/>
      <c r="J4" s="17"/>
      <c r="K4" s="17"/>
      <c r="L4" s="255"/>
      <c r="M4" s="255"/>
      <c r="N4" s="255"/>
      <c r="O4" s="255"/>
      <c r="P4" s="17"/>
      <c r="Q4" s="17"/>
      <c r="R4" s="17"/>
      <c r="S4" s="17"/>
      <c r="T4" s="39"/>
    </row>
    <row r="5" spans="1:20" ht="18.75" x14ac:dyDescent="0.25">
      <c r="A5" s="320" t="str">
        <f>'1. Местоположение'!A5:C5</f>
        <v>Год раскрытия информации: 2021 год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20"/>
      <c r="O5" s="320"/>
      <c r="P5" s="320"/>
      <c r="Q5" s="320"/>
      <c r="R5" s="320"/>
      <c r="S5" s="320"/>
      <c r="T5" s="320"/>
    </row>
    <row r="6" spans="1:20" ht="15.75" x14ac:dyDescent="0.25">
      <c r="A6" s="19"/>
      <c r="B6" s="17"/>
      <c r="C6" s="17"/>
      <c r="D6" s="17"/>
      <c r="E6" s="17"/>
      <c r="F6" s="17"/>
      <c r="G6" s="17"/>
      <c r="H6" s="17"/>
      <c r="I6" s="17"/>
      <c r="J6" s="17"/>
      <c r="K6" s="17"/>
      <c r="L6" s="255"/>
      <c r="M6" s="255"/>
      <c r="N6" s="255"/>
      <c r="O6" s="255"/>
      <c r="P6" s="17"/>
      <c r="Q6" s="17"/>
      <c r="R6" s="17"/>
      <c r="S6" s="17"/>
      <c r="T6" s="17"/>
    </row>
    <row r="7" spans="1:20" ht="18.75" x14ac:dyDescent="0.25">
      <c r="A7" s="321" t="s">
        <v>3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</row>
    <row r="8" spans="1:20" ht="18.75" x14ac:dyDescent="0.25">
      <c r="A8" s="321"/>
      <c r="B8" s="321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1"/>
      <c r="S8" s="321"/>
      <c r="T8" s="321"/>
    </row>
    <row r="9" spans="1:20" ht="18.75" x14ac:dyDescent="0.25">
      <c r="A9" s="323" t="str">
        <f>'1. Местоположение'!A9:C9</f>
        <v>Акционерное общество "НГТ-Энергия"</v>
      </c>
      <c r="B9" s="323"/>
      <c r="C9" s="323"/>
      <c r="D9" s="323"/>
      <c r="E9" s="323"/>
      <c r="F9" s="323"/>
      <c r="G9" s="323"/>
      <c r="H9" s="323"/>
      <c r="I9" s="323"/>
      <c r="J9" s="323"/>
      <c r="K9" s="323"/>
      <c r="L9" s="323"/>
      <c r="M9" s="323"/>
      <c r="N9" s="323"/>
      <c r="O9" s="323"/>
      <c r="P9" s="323"/>
      <c r="Q9" s="323"/>
      <c r="R9" s="323"/>
      <c r="S9" s="323"/>
      <c r="T9" s="323"/>
    </row>
    <row r="10" spans="1:20" ht="15.75" x14ac:dyDescent="0.25">
      <c r="A10" s="322" t="s">
        <v>5</v>
      </c>
      <c r="B10" s="322"/>
      <c r="C10" s="322"/>
      <c r="D10" s="322"/>
      <c r="E10" s="322"/>
      <c r="F10" s="322"/>
      <c r="G10" s="322"/>
      <c r="H10" s="322"/>
      <c r="I10" s="322"/>
      <c r="J10" s="322"/>
      <c r="K10" s="322"/>
      <c r="L10" s="322"/>
      <c r="M10" s="322"/>
      <c r="N10" s="322"/>
      <c r="O10" s="322"/>
      <c r="P10" s="322"/>
      <c r="Q10" s="322"/>
      <c r="R10" s="322"/>
      <c r="S10" s="322"/>
      <c r="T10" s="322"/>
    </row>
    <row r="11" spans="1:20" ht="18.75" x14ac:dyDescent="0.25">
      <c r="A11" s="321"/>
      <c r="B11" s="321"/>
      <c r="C11" s="321"/>
      <c r="D11" s="321"/>
      <c r="E11" s="321"/>
      <c r="F11" s="321"/>
      <c r="G11" s="321"/>
      <c r="H11" s="321"/>
      <c r="I11" s="321"/>
      <c r="J11" s="321"/>
      <c r="K11" s="321"/>
      <c r="L11" s="321"/>
      <c r="M11" s="321"/>
      <c r="N11" s="321"/>
      <c r="O11" s="321"/>
      <c r="P11" s="321"/>
      <c r="Q11" s="321"/>
      <c r="R11" s="321"/>
      <c r="S11" s="321"/>
      <c r="T11" s="321"/>
    </row>
    <row r="12" spans="1:20" ht="18.75" x14ac:dyDescent="0.25">
      <c r="A12" s="323" t="str">
        <f>'1. Местоположение'!A12:C12</f>
        <v>L_25</v>
      </c>
      <c r="B12" s="323"/>
      <c r="C12" s="323"/>
      <c r="D12" s="323"/>
      <c r="E12" s="323"/>
      <c r="F12" s="323"/>
      <c r="G12" s="323"/>
      <c r="H12" s="323"/>
      <c r="I12" s="323"/>
      <c r="J12" s="323"/>
      <c r="K12" s="323"/>
      <c r="L12" s="323"/>
      <c r="M12" s="323"/>
      <c r="N12" s="323"/>
      <c r="O12" s="323"/>
      <c r="P12" s="323"/>
      <c r="Q12" s="323"/>
      <c r="R12" s="323"/>
      <c r="S12" s="323"/>
      <c r="T12" s="323"/>
    </row>
    <row r="13" spans="1:20" ht="15.75" x14ac:dyDescent="0.25">
      <c r="A13" s="322" t="s">
        <v>6</v>
      </c>
      <c r="B13" s="322"/>
      <c r="C13" s="322"/>
      <c r="D13" s="322"/>
      <c r="E13" s="322"/>
      <c r="F13" s="322"/>
      <c r="G13" s="322"/>
      <c r="H13" s="322"/>
      <c r="I13" s="322"/>
      <c r="J13" s="322"/>
      <c r="K13" s="322"/>
      <c r="L13" s="322"/>
      <c r="M13" s="322"/>
      <c r="N13" s="322"/>
      <c r="O13" s="322"/>
      <c r="P13" s="322"/>
      <c r="Q13" s="322"/>
      <c r="R13" s="322"/>
      <c r="S13" s="322"/>
      <c r="T13" s="322"/>
    </row>
    <row r="14" spans="1:20" ht="15.75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266"/>
      <c r="M14" s="266"/>
      <c r="N14" s="266"/>
      <c r="O14" s="266"/>
      <c r="P14" s="40"/>
      <c r="Q14" s="40"/>
      <c r="R14" s="40"/>
      <c r="S14" s="40"/>
      <c r="T14" s="40"/>
    </row>
    <row r="15" spans="1:20" ht="67.5" customHeight="1" x14ac:dyDescent="0.3">
      <c r="A15" s="334" t="str">
        <f>'1. Местоположение'!A15:C15</f>
        <v xml:space="preserve">Строительство ВЛ-6 кВ от УЗА 186 км МН "Тихорецк-Туапсе-1" до ВЛ-6кВ № Ха-22 </v>
      </c>
      <c r="B15" s="334"/>
      <c r="C15" s="334"/>
      <c r="D15" s="334"/>
      <c r="E15" s="334"/>
      <c r="F15" s="334"/>
      <c r="G15" s="334"/>
      <c r="H15" s="334"/>
      <c r="I15" s="334"/>
      <c r="J15" s="334"/>
      <c r="K15" s="334"/>
      <c r="L15" s="334"/>
      <c r="M15" s="334"/>
      <c r="N15" s="334"/>
      <c r="O15" s="334"/>
      <c r="P15" s="334"/>
      <c r="Q15" s="334"/>
      <c r="R15" s="334"/>
      <c r="S15" s="334"/>
      <c r="T15" s="334"/>
    </row>
    <row r="16" spans="1:20" ht="15.75" x14ac:dyDescent="0.25">
      <c r="A16" s="326" t="s">
        <v>7</v>
      </c>
      <c r="B16" s="326"/>
      <c r="C16" s="326"/>
      <c r="D16" s="326"/>
      <c r="E16" s="326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  <c r="Q16" s="326"/>
      <c r="R16" s="326"/>
      <c r="S16" s="326"/>
      <c r="T16" s="326"/>
    </row>
    <row r="17" spans="1:20" ht="18.75" x14ac:dyDescent="0.25">
      <c r="A17" s="327"/>
      <c r="B17" s="327"/>
      <c r="C17" s="327"/>
      <c r="D17" s="327"/>
      <c r="E17" s="327"/>
      <c r="F17" s="327"/>
      <c r="G17" s="327"/>
      <c r="H17" s="327"/>
      <c r="I17" s="327"/>
      <c r="J17" s="327"/>
      <c r="K17" s="327"/>
      <c r="L17" s="327"/>
      <c r="M17" s="327"/>
      <c r="N17" s="327"/>
      <c r="O17" s="327"/>
      <c r="P17" s="327"/>
      <c r="Q17" s="327"/>
      <c r="R17" s="327"/>
      <c r="S17" s="327"/>
      <c r="T17" s="327"/>
    </row>
    <row r="18" spans="1:20" ht="18.75" x14ac:dyDescent="0.25">
      <c r="A18" s="333" t="s">
        <v>91</v>
      </c>
      <c r="B18" s="333"/>
      <c r="C18" s="333"/>
      <c r="D18" s="333"/>
      <c r="E18" s="333"/>
      <c r="F18" s="333"/>
      <c r="G18" s="333"/>
      <c r="H18" s="333"/>
      <c r="I18" s="333"/>
      <c r="J18" s="333"/>
      <c r="K18" s="333"/>
      <c r="L18" s="333"/>
      <c r="M18" s="333"/>
      <c r="N18" s="333"/>
      <c r="O18" s="333"/>
      <c r="P18" s="333"/>
      <c r="Q18" s="333"/>
      <c r="R18" s="333"/>
      <c r="S18" s="333"/>
      <c r="T18" s="333"/>
    </row>
    <row r="19" spans="1:20" ht="15.75" x14ac:dyDescent="0.25">
      <c r="A19" s="340"/>
      <c r="B19" s="340"/>
      <c r="C19" s="340"/>
      <c r="D19" s="340"/>
      <c r="E19" s="340"/>
      <c r="F19" s="340"/>
      <c r="G19" s="340"/>
      <c r="H19" s="340"/>
      <c r="I19" s="340"/>
      <c r="J19" s="340"/>
      <c r="K19" s="340"/>
      <c r="L19" s="340"/>
      <c r="M19" s="340"/>
      <c r="N19" s="340"/>
      <c r="O19" s="340"/>
      <c r="P19" s="340"/>
      <c r="Q19" s="340"/>
      <c r="R19" s="340"/>
      <c r="S19" s="340"/>
      <c r="T19" s="340"/>
    </row>
    <row r="20" spans="1:20" ht="15.75" x14ac:dyDescent="0.25">
      <c r="A20" s="341" t="s">
        <v>69</v>
      </c>
      <c r="B20" s="344" t="s">
        <v>364</v>
      </c>
      <c r="C20" s="345"/>
      <c r="D20" s="335" t="s">
        <v>92</v>
      </c>
      <c r="E20" s="344" t="s">
        <v>93</v>
      </c>
      <c r="F20" s="345"/>
      <c r="G20" s="344" t="s">
        <v>94</v>
      </c>
      <c r="H20" s="345"/>
      <c r="I20" s="344" t="s">
        <v>95</v>
      </c>
      <c r="J20" s="345"/>
      <c r="K20" s="335" t="s">
        <v>96</v>
      </c>
      <c r="L20" s="349" t="s">
        <v>97</v>
      </c>
      <c r="M20" s="350"/>
      <c r="N20" s="349" t="s">
        <v>98</v>
      </c>
      <c r="O20" s="350"/>
      <c r="P20" s="335" t="s">
        <v>99</v>
      </c>
      <c r="Q20" s="337" t="s">
        <v>100</v>
      </c>
      <c r="R20" s="338"/>
      <c r="S20" s="339" t="s">
        <v>101</v>
      </c>
      <c r="T20" s="339"/>
    </row>
    <row r="21" spans="1:20" ht="141.75" x14ac:dyDescent="0.25">
      <c r="A21" s="342"/>
      <c r="B21" s="346"/>
      <c r="C21" s="347"/>
      <c r="D21" s="348"/>
      <c r="E21" s="346"/>
      <c r="F21" s="347"/>
      <c r="G21" s="346"/>
      <c r="H21" s="347"/>
      <c r="I21" s="346"/>
      <c r="J21" s="347"/>
      <c r="K21" s="336"/>
      <c r="L21" s="351"/>
      <c r="M21" s="352"/>
      <c r="N21" s="351"/>
      <c r="O21" s="352"/>
      <c r="P21" s="336"/>
      <c r="Q21" s="41" t="s">
        <v>102</v>
      </c>
      <c r="R21" s="41" t="s">
        <v>103</v>
      </c>
      <c r="S21" s="41" t="s">
        <v>104</v>
      </c>
      <c r="T21" s="41" t="s">
        <v>105</v>
      </c>
    </row>
    <row r="22" spans="1:20" ht="15.75" x14ac:dyDescent="0.25">
      <c r="A22" s="343"/>
      <c r="B22" s="42" t="s">
        <v>106</v>
      </c>
      <c r="C22" s="42" t="s">
        <v>107</v>
      </c>
      <c r="D22" s="336"/>
      <c r="E22" s="42" t="s">
        <v>106</v>
      </c>
      <c r="F22" s="42" t="s">
        <v>107</v>
      </c>
      <c r="G22" s="42" t="s">
        <v>106</v>
      </c>
      <c r="H22" s="42" t="s">
        <v>107</v>
      </c>
      <c r="I22" s="42" t="s">
        <v>106</v>
      </c>
      <c r="J22" s="42" t="s">
        <v>107</v>
      </c>
      <c r="K22" s="42" t="s">
        <v>106</v>
      </c>
      <c r="L22" s="267" t="s">
        <v>106</v>
      </c>
      <c r="M22" s="267" t="s">
        <v>107</v>
      </c>
      <c r="N22" s="267" t="s">
        <v>106</v>
      </c>
      <c r="O22" s="267" t="s">
        <v>107</v>
      </c>
      <c r="P22" s="43" t="s">
        <v>106</v>
      </c>
      <c r="Q22" s="41" t="s">
        <v>106</v>
      </c>
      <c r="R22" s="41" t="s">
        <v>106</v>
      </c>
      <c r="S22" s="41" t="s">
        <v>106</v>
      </c>
      <c r="T22" s="41" t="s">
        <v>106</v>
      </c>
    </row>
    <row r="23" spans="1:20" ht="15.75" x14ac:dyDescent="0.25">
      <c r="A23" s="44">
        <v>1</v>
      </c>
      <c r="B23" s="44">
        <v>2</v>
      </c>
      <c r="C23" s="44">
        <v>3</v>
      </c>
      <c r="D23" s="44">
        <v>4</v>
      </c>
      <c r="E23" s="44">
        <v>5</v>
      </c>
      <c r="F23" s="44">
        <v>6</v>
      </c>
      <c r="G23" s="44">
        <v>7</v>
      </c>
      <c r="H23" s="44">
        <v>8</v>
      </c>
      <c r="I23" s="44">
        <v>9</v>
      </c>
      <c r="J23" s="44">
        <v>10</v>
      </c>
      <c r="K23" s="44">
        <v>11</v>
      </c>
      <c r="L23" s="268">
        <v>12</v>
      </c>
      <c r="M23" s="268">
        <v>13</v>
      </c>
      <c r="N23" s="268">
        <v>14</v>
      </c>
      <c r="O23" s="268">
        <v>15</v>
      </c>
      <c r="P23" s="44">
        <v>16</v>
      </c>
      <c r="Q23" s="44">
        <v>17</v>
      </c>
      <c r="R23" s="44">
        <v>18</v>
      </c>
      <c r="S23" s="44">
        <v>19</v>
      </c>
      <c r="T23" s="44">
        <v>20</v>
      </c>
    </row>
    <row r="24" spans="1:20" ht="15.75" x14ac:dyDescent="0.2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269"/>
      <c r="M24" s="269"/>
      <c r="N24" s="269"/>
      <c r="O24" s="269"/>
      <c r="P24" s="32"/>
      <c r="Q24" s="32"/>
      <c r="R24" s="32"/>
      <c r="S24" s="32"/>
      <c r="T24" s="32"/>
    </row>
    <row r="25" spans="1:20" ht="15.75" x14ac:dyDescent="0.2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269"/>
      <c r="M25" s="269"/>
      <c r="N25" s="269"/>
      <c r="O25" s="269"/>
      <c r="P25" s="32"/>
      <c r="Q25" s="32"/>
      <c r="R25" s="32"/>
      <c r="S25" s="32"/>
      <c r="T25" s="32"/>
    </row>
    <row r="26" spans="1:20" ht="15.75" x14ac:dyDescent="0.25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269"/>
      <c r="M26" s="269"/>
      <c r="N26" s="269"/>
      <c r="O26" s="269"/>
      <c r="P26" s="32"/>
      <c r="Q26" s="32"/>
      <c r="R26" s="32"/>
      <c r="S26" s="32"/>
      <c r="T26" s="32"/>
    </row>
    <row r="27" spans="1:20" ht="15.75" x14ac:dyDescent="0.2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269"/>
      <c r="M27" s="269"/>
      <c r="N27" s="269"/>
      <c r="O27" s="269"/>
      <c r="P27" s="32"/>
      <c r="Q27" s="32"/>
      <c r="R27" s="32"/>
      <c r="S27" s="32"/>
      <c r="T27" s="32"/>
    </row>
    <row r="28" spans="1:20" ht="15.75" x14ac:dyDescent="0.2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269"/>
      <c r="M28" s="269"/>
      <c r="N28" s="269"/>
      <c r="O28" s="269"/>
      <c r="P28" s="32"/>
      <c r="Q28" s="32"/>
      <c r="R28" s="32"/>
      <c r="S28" s="32"/>
      <c r="T28" s="32"/>
    </row>
    <row r="29" spans="1:20" ht="15.75" x14ac:dyDescent="0.2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269"/>
      <c r="M29" s="269"/>
      <c r="N29" s="269"/>
      <c r="O29" s="269"/>
      <c r="P29" s="32"/>
      <c r="Q29" s="32"/>
      <c r="R29" s="32"/>
      <c r="S29" s="32"/>
      <c r="T29" s="32"/>
    </row>
    <row r="30" spans="1:20" ht="15.75" x14ac:dyDescent="0.2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269"/>
      <c r="M30" s="269"/>
      <c r="N30" s="269"/>
      <c r="O30" s="269"/>
      <c r="P30" s="32"/>
      <c r="Q30" s="32"/>
      <c r="R30" s="32"/>
      <c r="S30" s="32"/>
      <c r="T30" s="32"/>
    </row>
    <row r="31" spans="1:20" ht="15.75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269"/>
      <c r="M31" s="269"/>
      <c r="N31" s="269"/>
      <c r="O31" s="269"/>
      <c r="P31" s="32"/>
      <c r="Q31" s="32"/>
      <c r="R31" s="32"/>
      <c r="S31" s="32"/>
      <c r="T31" s="32"/>
    </row>
    <row r="32" spans="1:20" ht="15.75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269"/>
      <c r="M32" s="269"/>
      <c r="N32" s="269"/>
      <c r="O32" s="269"/>
      <c r="P32" s="32"/>
      <c r="Q32" s="32"/>
      <c r="R32" s="32"/>
      <c r="S32" s="32"/>
      <c r="T32" s="32"/>
    </row>
    <row r="33" spans="1:20" ht="15.75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269"/>
      <c r="M33" s="269"/>
      <c r="N33" s="269"/>
      <c r="O33" s="269"/>
      <c r="P33" s="32"/>
      <c r="Q33" s="32"/>
      <c r="R33" s="32"/>
      <c r="S33" s="32"/>
      <c r="T33" s="32"/>
    </row>
    <row r="34" spans="1:20" ht="15.75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269"/>
      <c r="M34" s="269"/>
      <c r="N34" s="269"/>
      <c r="O34" s="269"/>
      <c r="P34" s="32"/>
      <c r="Q34" s="32"/>
      <c r="R34" s="32"/>
      <c r="S34" s="32"/>
      <c r="T34" s="32"/>
    </row>
    <row r="35" spans="1:20" ht="15.75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269"/>
      <c r="M35" s="269"/>
      <c r="N35" s="269"/>
      <c r="O35" s="269"/>
      <c r="P35" s="32"/>
      <c r="Q35" s="32"/>
      <c r="R35" s="32"/>
      <c r="S35" s="32"/>
      <c r="T35" s="32"/>
    </row>
    <row r="36" spans="1:20" ht="15.75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269"/>
      <c r="M36" s="269"/>
      <c r="N36" s="269"/>
      <c r="O36" s="269"/>
      <c r="P36" s="32"/>
      <c r="Q36" s="32"/>
      <c r="R36" s="32"/>
      <c r="S36" s="32"/>
      <c r="T36" s="32"/>
    </row>
    <row r="37" spans="1:20" ht="15.75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269"/>
      <c r="M37" s="269"/>
      <c r="N37" s="269"/>
      <c r="O37" s="269"/>
      <c r="P37" s="32"/>
      <c r="Q37" s="32"/>
      <c r="R37" s="32"/>
      <c r="S37" s="32"/>
      <c r="T37" s="32"/>
    </row>
    <row r="38" spans="1:20" ht="15.75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269"/>
      <c r="M38" s="269"/>
      <c r="N38" s="269"/>
      <c r="O38" s="269"/>
      <c r="P38" s="32"/>
      <c r="Q38" s="32"/>
      <c r="R38" s="32"/>
      <c r="S38" s="32"/>
      <c r="T38" s="32"/>
    </row>
    <row r="39" spans="1:20" ht="15.75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269"/>
      <c r="M39" s="269"/>
      <c r="N39" s="269"/>
      <c r="O39" s="269"/>
      <c r="P39" s="32"/>
      <c r="Q39" s="32"/>
      <c r="R39" s="32"/>
      <c r="S39" s="32"/>
      <c r="T39" s="32"/>
    </row>
    <row r="40" spans="1:20" ht="15.75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269"/>
      <c r="M40" s="269"/>
      <c r="N40" s="269"/>
      <c r="O40" s="269"/>
      <c r="P40" s="32"/>
      <c r="Q40" s="32"/>
      <c r="R40" s="32"/>
      <c r="S40" s="32"/>
      <c r="T40" s="32"/>
    </row>
    <row r="41" spans="1:20" ht="15.75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269"/>
      <c r="M41" s="269"/>
      <c r="N41" s="269"/>
      <c r="O41" s="269"/>
      <c r="P41" s="32"/>
      <c r="Q41" s="32"/>
      <c r="R41" s="32"/>
      <c r="S41" s="32"/>
      <c r="T41" s="32"/>
    </row>
    <row r="42" spans="1:20" ht="15.75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269"/>
      <c r="M42" s="269"/>
      <c r="N42" s="269"/>
      <c r="O42" s="269"/>
      <c r="P42" s="32"/>
      <c r="Q42" s="32"/>
      <c r="R42" s="32"/>
      <c r="S42" s="32"/>
      <c r="T42" s="32"/>
    </row>
    <row r="43" spans="1:20" ht="15.75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269"/>
      <c r="M43" s="269"/>
      <c r="N43" s="269"/>
      <c r="O43" s="269"/>
      <c r="P43" s="32"/>
      <c r="Q43" s="32"/>
      <c r="R43" s="32"/>
      <c r="S43" s="32"/>
      <c r="T43" s="32"/>
    </row>
    <row r="44" spans="1:20" ht="15.75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269"/>
      <c r="M44" s="269"/>
      <c r="N44" s="269"/>
      <c r="O44" s="269"/>
      <c r="P44" s="32"/>
      <c r="Q44" s="32"/>
      <c r="R44" s="32"/>
      <c r="S44" s="32"/>
      <c r="T44" s="32"/>
    </row>
    <row r="45" spans="1:20" ht="15.75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269"/>
      <c r="M45" s="269"/>
      <c r="N45" s="269"/>
      <c r="O45" s="269"/>
      <c r="P45" s="32"/>
      <c r="Q45" s="32"/>
      <c r="R45" s="32"/>
      <c r="S45" s="32"/>
      <c r="T45" s="32"/>
    </row>
    <row r="46" spans="1:20" ht="15.75" x14ac:dyDescent="0.2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269"/>
      <c r="M46" s="269"/>
      <c r="N46" s="269"/>
      <c r="O46" s="269"/>
      <c r="P46" s="32"/>
      <c r="Q46" s="32"/>
      <c r="R46" s="32"/>
      <c r="S46" s="32"/>
      <c r="T46" s="32"/>
    </row>
    <row r="47" spans="1:20" ht="15.75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269"/>
      <c r="M47" s="269"/>
      <c r="N47" s="269"/>
      <c r="O47" s="269"/>
      <c r="P47" s="32"/>
      <c r="Q47" s="32"/>
      <c r="R47" s="32"/>
      <c r="S47" s="32"/>
      <c r="T47" s="32"/>
    </row>
    <row r="48" spans="1:20" ht="15.75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269"/>
      <c r="M48" s="269"/>
      <c r="N48" s="269"/>
      <c r="O48" s="269"/>
      <c r="P48" s="32"/>
      <c r="Q48" s="32"/>
      <c r="R48" s="32"/>
      <c r="S48" s="32"/>
      <c r="T48" s="32"/>
    </row>
    <row r="49" spans="1:20" ht="15.75" x14ac:dyDescent="0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269"/>
      <c r="M49" s="269"/>
      <c r="N49" s="269"/>
      <c r="O49" s="269"/>
      <c r="P49" s="32"/>
      <c r="Q49" s="32"/>
      <c r="R49" s="32"/>
      <c r="S49" s="32"/>
      <c r="T49" s="32"/>
    </row>
    <row r="50" spans="1:20" ht="15.75" x14ac:dyDescent="0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269"/>
      <c r="M50" s="269"/>
      <c r="N50" s="269"/>
      <c r="O50" s="269"/>
      <c r="P50" s="32"/>
      <c r="Q50" s="32"/>
      <c r="R50" s="32"/>
      <c r="S50" s="32"/>
      <c r="T50" s="32"/>
    </row>
    <row r="51" spans="1:20" ht="15.75" x14ac:dyDescent="0.2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269"/>
      <c r="M51" s="269"/>
      <c r="N51" s="269"/>
      <c r="O51" s="269"/>
      <c r="P51" s="32"/>
      <c r="Q51" s="32"/>
      <c r="R51" s="32"/>
      <c r="S51" s="32"/>
      <c r="T51" s="32"/>
    </row>
    <row r="52" spans="1:20" ht="15.75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269"/>
      <c r="M52" s="269"/>
      <c r="N52" s="269"/>
      <c r="O52" s="269"/>
      <c r="P52" s="32"/>
      <c r="Q52" s="32"/>
      <c r="R52" s="32"/>
      <c r="S52" s="32"/>
      <c r="T52" s="32"/>
    </row>
    <row r="53" spans="1:20" ht="15.75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269"/>
      <c r="M53" s="269"/>
      <c r="N53" s="269"/>
      <c r="O53" s="269"/>
      <c r="P53" s="32"/>
      <c r="Q53" s="32"/>
      <c r="R53" s="32"/>
      <c r="S53" s="32"/>
      <c r="T53" s="32"/>
    </row>
    <row r="54" spans="1:20" ht="15.75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269"/>
      <c r="M54" s="269"/>
      <c r="N54" s="269"/>
      <c r="O54" s="269"/>
      <c r="P54" s="32"/>
      <c r="Q54" s="32"/>
      <c r="R54" s="32"/>
      <c r="S54" s="32"/>
      <c r="T54" s="32"/>
    </row>
    <row r="55" spans="1:20" ht="15.75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269"/>
      <c r="M55" s="269"/>
      <c r="N55" s="269"/>
      <c r="O55" s="269"/>
      <c r="P55" s="32"/>
      <c r="Q55" s="32"/>
      <c r="R55" s="32"/>
      <c r="S55" s="32"/>
      <c r="T55" s="32"/>
    </row>
    <row r="56" spans="1:20" ht="15.75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269"/>
      <c r="M56" s="269"/>
      <c r="N56" s="269"/>
      <c r="O56" s="269"/>
      <c r="P56" s="32"/>
      <c r="Q56" s="32"/>
      <c r="R56" s="32"/>
      <c r="S56" s="32"/>
      <c r="T56" s="32"/>
    </row>
    <row r="57" spans="1:20" ht="15.75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269"/>
      <c r="M57" s="269"/>
      <c r="N57" s="269"/>
      <c r="O57" s="269"/>
      <c r="P57" s="32"/>
      <c r="Q57" s="32"/>
      <c r="R57" s="32"/>
      <c r="S57" s="32"/>
      <c r="T57" s="32"/>
    </row>
    <row r="58" spans="1:20" ht="15.75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269"/>
      <c r="M58" s="269"/>
      <c r="N58" s="269"/>
      <c r="O58" s="269"/>
      <c r="P58" s="32"/>
      <c r="Q58" s="32"/>
      <c r="R58" s="32"/>
      <c r="S58" s="32"/>
      <c r="T58" s="32"/>
    </row>
    <row r="59" spans="1:20" ht="15.75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269"/>
      <c r="M59" s="269"/>
      <c r="N59" s="269"/>
      <c r="O59" s="269"/>
      <c r="P59" s="32"/>
      <c r="Q59" s="32"/>
      <c r="R59" s="32"/>
      <c r="S59" s="32"/>
      <c r="T59" s="32"/>
    </row>
    <row r="60" spans="1:20" ht="15.75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269"/>
      <c r="M60" s="269"/>
      <c r="N60" s="269"/>
      <c r="O60" s="269"/>
      <c r="P60" s="32"/>
      <c r="Q60" s="32"/>
      <c r="R60" s="32"/>
      <c r="S60" s="32"/>
      <c r="T60" s="32"/>
    </row>
    <row r="61" spans="1:20" ht="15.75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269"/>
      <c r="M61" s="269"/>
      <c r="N61" s="269"/>
      <c r="O61" s="269"/>
      <c r="P61" s="32"/>
      <c r="Q61" s="32"/>
      <c r="R61" s="32"/>
      <c r="S61" s="32"/>
      <c r="T61" s="32"/>
    </row>
    <row r="62" spans="1:20" ht="15.75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269"/>
      <c r="M62" s="269"/>
      <c r="N62" s="269"/>
      <c r="O62" s="269"/>
      <c r="P62" s="32"/>
      <c r="Q62" s="32"/>
      <c r="R62" s="32"/>
      <c r="S62" s="32"/>
      <c r="T62" s="32"/>
    </row>
    <row r="63" spans="1:20" ht="15.75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269"/>
      <c r="M63" s="269"/>
      <c r="N63" s="269"/>
      <c r="O63" s="269"/>
      <c r="P63" s="32"/>
      <c r="Q63" s="32"/>
      <c r="R63" s="32"/>
      <c r="S63" s="32"/>
      <c r="T63" s="32"/>
    </row>
    <row r="64" spans="1:20" ht="15.75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269"/>
      <c r="M64" s="269"/>
      <c r="N64" s="269"/>
      <c r="O64" s="269"/>
      <c r="P64" s="32"/>
      <c r="Q64" s="32"/>
      <c r="R64" s="32"/>
      <c r="S64" s="32"/>
      <c r="T64" s="32"/>
    </row>
    <row r="65" spans="1:20" ht="15.75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269"/>
      <c r="M65" s="269"/>
      <c r="N65" s="269"/>
      <c r="O65" s="269"/>
      <c r="P65" s="32"/>
      <c r="Q65" s="32"/>
      <c r="R65" s="32"/>
      <c r="S65" s="32"/>
      <c r="T65" s="32"/>
    </row>
    <row r="66" spans="1:20" ht="15.75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269"/>
      <c r="M66" s="269"/>
      <c r="N66" s="269"/>
      <c r="O66" s="269"/>
      <c r="P66" s="32"/>
      <c r="Q66" s="32"/>
      <c r="R66" s="32"/>
      <c r="S66" s="32"/>
      <c r="T66" s="32"/>
    </row>
    <row r="67" spans="1:20" ht="15.75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269"/>
      <c r="M67" s="269"/>
      <c r="N67" s="269"/>
      <c r="O67" s="269"/>
      <c r="P67" s="32"/>
      <c r="Q67" s="32"/>
      <c r="R67" s="32"/>
      <c r="S67" s="32"/>
      <c r="T67" s="32"/>
    </row>
    <row r="68" spans="1:20" ht="15.75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269"/>
      <c r="M68" s="269"/>
      <c r="N68" s="269"/>
      <c r="O68" s="269"/>
      <c r="P68" s="32"/>
      <c r="Q68" s="32"/>
      <c r="R68" s="32"/>
      <c r="S68" s="32"/>
      <c r="T68" s="32"/>
    </row>
    <row r="69" spans="1:20" ht="15.75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269"/>
      <c r="M69" s="269"/>
      <c r="N69" s="269"/>
      <c r="O69" s="269"/>
      <c r="P69" s="32"/>
      <c r="Q69" s="32"/>
      <c r="R69" s="32"/>
      <c r="S69" s="32"/>
      <c r="T69" s="32"/>
    </row>
    <row r="70" spans="1:20" ht="15.75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269"/>
      <c r="M70" s="269"/>
      <c r="N70" s="269"/>
      <c r="O70" s="269"/>
      <c r="P70" s="32"/>
      <c r="Q70" s="32"/>
      <c r="R70" s="32"/>
      <c r="S70" s="32"/>
      <c r="T70" s="32"/>
    </row>
    <row r="71" spans="1:20" ht="15.75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269"/>
      <c r="M71" s="269"/>
      <c r="N71" s="269"/>
      <c r="O71" s="269"/>
      <c r="P71" s="32"/>
      <c r="Q71" s="32"/>
      <c r="R71" s="32"/>
      <c r="S71" s="32"/>
      <c r="T71" s="32"/>
    </row>
    <row r="72" spans="1:20" ht="15.75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269"/>
      <c r="M72" s="269"/>
      <c r="N72" s="269"/>
      <c r="O72" s="269"/>
      <c r="P72" s="32"/>
      <c r="Q72" s="32"/>
      <c r="R72" s="32"/>
      <c r="S72" s="32"/>
      <c r="T72" s="32"/>
    </row>
    <row r="73" spans="1:20" ht="15.75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269"/>
      <c r="M73" s="269"/>
      <c r="N73" s="269"/>
      <c r="O73" s="269"/>
      <c r="P73" s="32"/>
      <c r="Q73" s="32"/>
      <c r="R73" s="32"/>
      <c r="S73" s="32"/>
      <c r="T73" s="32"/>
    </row>
    <row r="74" spans="1:20" ht="15.75" x14ac:dyDescent="0.25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269"/>
      <c r="M74" s="269"/>
      <c r="N74" s="269"/>
      <c r="O74" s="269"/>
      <c r="P74" s="32"/>
      <c r="Q74" s="32"/>
      <c r="R74" s="32"/>
      <c r="S74" s="32"/>
      <c r="T74" s="32"/>
    </row>
    <row r="75" spans="1:20" ht="15.75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269"/>
      <c r="M75" s="269"/>
      <c r="N75" s="269"/>
      <c r="O75" s="269"/>
      <c r="P75" s="32"/>
      <c r="Q75" s="32"/>
      <c r="R75" s="32"/>
      <c r="S75" s="32"/>
      <c r="T75" s="32"/>
    </row>
    <row r="76" spans="1:20" ht="15.75" x14ac:dyDescent="0.25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269"/>
      <c r="M76" s="269"/>
      <c r="N76" s="269"/>
      <c r="O76" s="269"/>
      <c r="P76" s="32"/>
      <c r="Q76" s="32"/>
      <c r="R76" s="32"/>
      <c r="S76" s="32"/>
      <c r="T76" s="32"/>
    </row>
    <row r="77" spans="1:20" ht="15.75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269"/>
      <c r="M77" s="269"/>
      <c r="N77" s="269"/>
      <c r="O77" s="269"/>
      <c r="P77" s="32"/>
      <c r="Q77" s="32"/>
      <c r="R77" s="32"/>
      <c r="S77" s="32"/>
      <c r="T77" s="32"/>
    </row>
    <row r="78" spans="1:20" ht="15.75" x14ac:dyDescent="0.25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269"/>
      <c r="M78" s="269"/>
      <c r="N78" s="269"/>
      <c r="O78" s="269"/>
      <c r="P78" s="32"/>
      <c r="Q78" s="32"/>
      <c r="R78" s="32"/>
      <c r="S78" s="32"/>
      <c r="T78" s="32"/>
    </row>
    <row r="79" spans="1:20" ht="15.75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269"/>
      <c r="M79" s="269"/>
      <c r="N79" s="269"/>
      <c r="O79" s="269"/>
      <c r="P79" s="32"/>
      <c r="Q79" s="32"/>
      <c r="R79" s="32"/>
      <c r="S79" s="32"/>
      <c r="T79" s="32"/>
    </row>
    <row r="80" spans="1:20" ht="15.75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269"/>
      <c r="M80" s="269"/>
      <c r="N80" s="269"/>
      <c r="O80" s="269"/>
      <c r="P80" s="32"/>
      <c r="Q80" s="32"/>
      <c r="R80" s="32"/>
      <c r="S80" s="32"/>
      <c r="T80" s="32"/>
    </row>
    <row r="81" spans="1:20" ht="15.75" x14ac:dyDescent="0.25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269"/>
      <c r="M81" s="269"/>
      <c r="N81" s="269"/>
      <c r="O81" s="269"/>
      <c r="P81" s="32"/>
      <c r="Q81" s="32"/>
      <c r="R81" s="32"/>
      <c r="S81" s="32"/>
      <c r="T81" s="32"/>
    </row>
    <row r="82" spans="1:20" ht="15.75" x14ac:dyDescent="0.25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269"/>
      <c r="M82" s="269"/>
      <c r="N82" s="269"/>
      <c r="O82" s="269"/>
      <c r="P82" s="32"/>
      <c r="Q82" s="32"/>
      <c r="R82" s="32"/>
      <c r="S82" s="32"/>
      <c r="T82" s="32"/>
    </row>
    <row r="83" spans="1:20" ht="15.75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269"/>
      <c r="M83" s="269"/>
      <c r="N83" s="269"/>
      <c r="O83" s="269"/>
      <c r="P83" s="32"/>
      <c r="Q83" s="32"/>
      <c r="R83" s="32"/>
      <c r="S83" s="32"/>
      <c r="T83" s="32"/>
    </row>
    <row r="84" spans="1:20" ht="15.75" x14ac:dyDescent="0.25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269"/>
      <c r="M84" s="269"/>
      <c r="N84" s="269"/>
      <c r="O84" s="269"/>
      <c r="P84" s="32"/>
      <c r="Q84" s="32"/>
      <c r="R84" s="32"/>
      <c r="S84" s="32"/>
      <c r="T84" s="32"/>
    </row>
    <row r="85" spans="1:20" ht="15.75" x14ac:dyDescent="0.25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269"/>
      <c r="M85" s="269"/>
      <c r="N85" s="269"/>
      <c r="O85" s="269"/>
      <c r="P85" s="32"/>
      <c r="Q85" s="32"/>
      <c r="R85" s="32"/>
      <c r="S85" s="32"/>
      <c r="T85" s="32"/>
    </row>
    <row r="86" spans="1:20" ht="15.75" x14ac:dyDescent="0.25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269"/>
      <c r="M86" s="269"/>
      <c r="N86" s="269"/>
      <c r="O86" s="269"/>
      <c r="P86" s="32"/>
      <c r="Q86" s="32"/>
      <c r="R86" s="32"/>
      <c r="S86" s="32"/>
      <c r="T86" s="32"/>
    </row>
    <row r="87" spans="1:20" ht="15.75" x14ac:dyDescent="0.25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269"/>
      <c r="M87" s="269"/>
      <c r="N87" s="269"/>
      <c r="O87" s="269"/>
      <c r="P87" s="32"/>
      <c r="Q87" s="32"/>
      <c r="R87" s="32"/>
      <c r="S87" s="32"/>
      <c r="T87" s="32"/>
    </row>
    <row r="88" spans="1:20" ht="15.75" x14ac:dyDescent="0.25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269"/>
      <c r="M88" s="269"/>
      <c r="N88" s="269"/>
      <c r="O88" s="269"/>
      <c r="P88" s="32"/>
      <c r="Q88" s="32"/>
      <c r="R88" s="32"/>
      <c r="S88" s="32"/>
      <c r="T88" s="32"/>
    </row>
    <row r="89" spans="1:20" ht="15.75" x14ac:dyDescent="0.25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269"/>
      <c r="M89" s="269"/>
      <c r="N89" s="269"/>
      <c r="O89" s="269"/>
      <c r="P89" s="32"/>
      <c r="Q89" s="32"/>
      <c r="R89" s="32"/>
      <c r="S89" s="32"/>
      <c r="T89" s="32"/>
    </row>
    <row r="90" spans="1:20" ht="15.75" x14ac:dyDescent="0.2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269"/>
      <c r="M90" s="269"/>
      <c r="N90" s="269"/>
      <c r="O90" s="269"/>
      <c r="P90" s="32"/>
      <c r="Q90" s="32"/>
      <c r="R90" s="32"/>
      <c r="S90" s="32"/>
      <c r="T90" s="32"/>
    </row>
    <row r="91" spans="1:20" ht="15.75" x14ac:dyDescent="0.25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269"/>
      <c r="M91" s="269"/>
      <c r="N91" s="269"/>
      <c r="O91" s="269"/>
      <c r="P91" s="32"/>
      <c r="Q91" s="32"/>
      <c r="R91" s="32"/>
      <c r="S91" s="32"/>
      <c r="T91" s="32"/>
    </row>
    <row r="92" spans="1:20" ht="15.75" x14ac:dyDescent="0.25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269"/>
      <c r="M92" s="269"/>
      <c r="N92" s="269"/>
      <c r="O92" s="269"/>
      <c r="P92" s="32"/>
      <c r="Q92" s="32"/>
      <c r="R92" s="32"/>
      <c r="S92" s="32"/>
      <c r="T92" s="32"/>
    </row>
    <row r="93" spans="1:20" ht="15.75" x14ac:dyDescent="0.25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269"/>
      <c r="M93" s="269"/>
      <c r="N93" s="269"/>
      <c r="O93" s="269"/>
      <c r="P93" s="32"/>
      <c r="Q93" s="32"/>
      <c r="R93" s="32"/>
      <c r="S93" s="32"/>
      <c r="T93" s="32"/>
    </row>
    <row r="94" spans="1:20" ht="15.75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269"/>
      <c r="M94" s="269"/>
      <c r="N94" s="269"/>
      <c r="O94" s="269"/>
      <c r="P94" s="32"/>
      <c r="Q94" s="32"/>
      <c r="R94" s="32"/>
      <c r="S94" s="32"/>
      <c r="T94" s="32"/>
    </row>
    <row r="95" spans="1:20" ht="15.75" x14ac:dyDescent="0.25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269"/>
      <c r="M95" s="269"/>
      <c r="N95" s="269"/>
      <c r="O95" s="269"/>
      <c r="P95" s="32"/>
      <c r="Q95" s="32"/>
      <c r="R95" s="32"/>
      <c r="S95" s="32"/>
      <c r="T95" s="32"/>
    </row>
    <row r="96" spans="1:20" ht="15.75" x14ac:dyDescent="0.25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269"/>
      <c r="M96" s="269"/>
      <c r="N96" s="269"/>
      <c r="O96" s="269"/>
      <c r="P96" s="32"/>
      <c r="Q96" s="32"/>
      <c r="R96" s="32"/>
      <c r="S96" s="32"/>
      <c r="T96" s="32"/>
    </row>
    <row r="97" spans="1:20" ht="15.75" x14ac:dyDescent="0.25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269"/>
      <c r="M97" s="269"/>
      <c r="N97" s="269"/>
      <c r="O97" s="269"/>
      <c r="P97" s="32"/>
      <c r="Q97" s="32"/>
      <c r="R97" s="32"/>
      <c r="S97" s="32"/>
      <c r="T97" s="32"/>
    </row>
    <row r="98" spans="1:20" ht="15.75" x14ac:dyDescent="0.25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269"/>
      <c r="M98" s="269"/>
      <c r="N98" s="269"/>
      <c r="O98" s="269"/>
      <c r="P98" s="32"/>
      <c r="Q98" s="32"/>
      <c r="R98" s="32"/>
      <c r="S98" s="32"/>
      <c r="T98" s="32"/>
    </row>
    <row r="99" spans="1:20" ht="15.75" x14ac:dyDescent="0.25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269"/>
      <c r="M99" s="269"/>
      <c r="N99" s="269"/>
      <c r="O99" s="269"/>
      <c r="P99" s="32"/>
      <c r="Q99" s="32"/>
      <c r="R99" s="32"/>
      <c r="S99" s="32"/>
      <c r="T99" s="32"/>
    </row>
    <row r="100" spans="1:20" ht="15.75" x14ac:dyDescent="0.25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269"/>
      <c r="M100" s="269"/>
      <c r="N100" s="269"/>
      <c r="O100" s="269"/>
      <c r="P100" s="32"/>
      <c r="Q100" s="32"/>
      <c r="R100" s="32"/>
      <c r="S100" s="32"/>
      <c r="T100" s="32"/>
    </row>
    <row r="101" spans="1:20" ht="15.75" x14ac:dyDescent="0.25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269"/>
      <c r="M101" s="269"/>
      <c r="N101" s="269"/>
      <c r="O101" s="269"/>
      <c r="P101" s="32"/>
      <c r="Q101" s="32"/>
      <c r="R101" s="32"/>
      <c r="S101" s="32"/>
      <c r="T101" s="32"/>
    </row>
    <row r="102" spans="1:20" ht="15.75" x14ac:dyDescent="0.25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269"/>
      <c r="M102" s="269"/>
      <c r="N102" s="269"/>
      <c r="O102" s="269"/>
      <c r="P102" s="32"/>
      <c r="Q102" s="32"/>
      <c r="R102" s="32"/>
      <c r="S102" s="32"/>
      <c r="T102" s="32"/>
    </row>
    <row r="103" spans="1:20" ht="15.75" x14ac:dyDescent="0.25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269"/>
      <c r="M103" s="269"/>
      <c r="N103" s="269"/>
      <c r="O103" s="269"/>
      <c r="P103" s="32"/>
      <c r="Q103" s="32"/>
      <c r="R103" s="32"/>
      <c r="S103" s="32"/>
      <c r="T103" s="32"/>
    </row>
    <row r="104" spans="1:20" ht="15.75" x14ac:dyDescent="0.25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269"/>
      <c r="M104" s="269"/>
      <c r="N104" s="269"/>
      <c r="O104" s="269"/>
      <c r="P104" s="32"/>
      <c r="Q104" s="32"/>
      <c r="R104" s="32"/>
      <c r="S104" s="32"/>
      <c r="T104" s="32"/>
    </row>
    <row r="105" spans="1:20" ht="15.75" x14ac:dyDescent="0.25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269"/>
      <c r="M105" s="269"/>
      <c r="N105" s="269"/>
      <c r="O105" s="269"/>
      <c r="P105" s="32"/>
      <c r="Q105" s="32"/>
      <c r="R105" s="32"/>
      <c r="S105" s="32"/>
      <c r="T105" s="32"/>
    </row>
    <row r="106" spans="1:20" ht="15.75" x14ac:dyDescent="0.25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269"/>
      <c r="M106" s="269"/>
      <c r="N106" s="269"/>
      <c r="O106" s="269"/>
      <c r="P106" s="32"/>
      <c r="Q106" s="32"/>
      <c r="R106" s="32"/>
      <c r="S106" s="32"/>
      <c r="T106" s="32"/>
    </row>
    <row r="107" spans="1:20" ht="15.75" x14ac:dyDescent="0.25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269"/>
      <c r="M107" s="269"/>
      <c r="N107" s="269"/>
      <c r="O107" s="269"/>
      <c r="P107" s="32"/>
      <c r="Q107" s="32"/>
      <c r="R107" s="32"/>
      <c r="S107" s="32"/>
      <c r="T107" s="32"/>
    </row>
    <row r="108" spans="1:20" ht="15.75" x14ac:dyDescent="0.25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269"/>
      <c r="M108" s="269"/>
      <c r="N108" s="269"/>
      <c r="O108" s="269"/>
      <c r="P108" s="32"/>
      <c r="Q108" s="32"/>
      <c r="R108" s="32"/>
      <c r="S108" s="32"/>
      <c r="T108" s="32"/>
    </row>
    <row r="109" spans="1:20" ht="15.75" x14ac:dyDescent="0.25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269"/>
      <c r="M109" s="269"/>
      <c r="N109" s="269"/>
      <c r="O109" s="269"/>
      <c r="P109" s="32"/>
      <c r="Q109" s="32"/>
      <c r="R109" s="32"/>
      <c r="S109" s="32"/>
      <c r="T109" s="32"/>
    </row>
    <row r="110" spans="1:20" ht="15.75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269"/>
      <c r="M110" s="269"/>
      <c r="N110" s="269"/>
      <c r="O110" s="269"/>
      <c r="P110" s="32"/>
      <c r="Q110" s="32"/>
      <c r="R110" s="32"/>
      <c r="S110" s="32"/>
      <c r="T110" s="32"/>
    </row>
    <row r="111" spans="1:20" ht="15.75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269"/>
      <c r="M111" s="269"/>
      <c r="N111" s="269"/>
      <c r="O111" s="269"/>
      <c r="P111" s="32"/>
      <c r="Q111" s="32"/>
      <c r="R111" s="32"/>
      <c r="S111" s="32"/>
      <c r="T111" s="32"/>
    </row>
    <row r="112" spans="1:20" ht="15.75" x14ac:dyDescent="0.25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269"/>
      <c r="M112" s="269"/>
      <c r="N112" s="269"/>
      <c r="O112" s="269"/>
      <c r="P112" s="32"/>
      <c r="Q112" s="32"/>
      <c r="R112" s="32"/>
      <c r="S112" s="32"/>
      <c r="T112" s="32"/>
    </row>
    <row r="113" spans="1:20" ht="15.75" x14ac:dyDescent="0.25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269"/>
      <c r="M113" s="269"/>
      <c r="N113" s="269"/>
      <c r="O113" s="269"/>
      <c r="P113" s="32"/>
      <c r="Q113" s="32"/>
      <c r="R113" s="32"/>
      <c r="S113" s="32"/>
      <c r="T113" s="32"/>
    </row>
    <row r="114" spans="1:20" ht="15.75" x14ac:dyDescent="0.25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269"/>
      <c r="M114" s="269"/>
      <c r="N114" s="269"/>
      <c r="O114" s="269"/>
      <c r="P114" s="32"/>
      <c r="Q114" s="32"/>
      <c r="R114" s="32"/>
      <c r="S114" s="32"/>
      <c r="T114" s="32"/>
    </row>
    <row r="115" spans="1:20" ht="15.75" x14ac:dyDescent="0.2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269"/>
      <c r="M115" s="269"/>
      <c r="N115" s="269"/>
      <c r="O115" s="269"/>
      <c r="P115" s="32"/>
      <c r="Q115" s="32"/>
      <c r="R115" s="32"/>
      <c r="S115" s="32"/>
      <c r="T115" s="32"/>
    </row>
    <row r="116" spans="1:20" ht="15.75" x14ac:dyDescent="0.2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269"/>
      <c r="M116" s="269"/>
      <c r="N116" s="269"/>
      <c r="O116" s="269"/>
      <c r="P116" s="32"/>
      <c r="Q116" s="32"/>
      <c r="R116" s="32"/>
      <c r="S116" s="32"/>
      <c r="T116" s="32"/>
    </row>
    <row r="117" spans="1:20" ht="15.75" x14ac:dyDescent="0.25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269"/>
      <c r="M117" s="269"/>
      <c r="N117" s="269"/>
      <c r="O117" s="269"/>
      <c r="P117" s="32"/>
      <c r="Q117" s="32"/>
      <c r="R117" s="32"/>
      <c r="S117" s="32"/>
      <c r="T117" s="32"/>
    </row>
    <row r="118" spans="1:20" ht="15.75" x14ac:dyDescent="0.25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269"/>
      <c r="M118" s="269"/>
      <c r="N118" s="269"/>
      <c r="O118" s="269"/>
      <c r="P118" s="32"/>
      <c r="Q118" s="32"/>
      <c r="R118" s="32"/>
      <c r="S118" s="32"/>
      <c r="T118" s="32"/>
    </row>
    <row r="119" spans="1:20" ht="15.75" x14ac:dyDescent="0.25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269"/>
      <c r="M119" s="269"/>
      <c r="N119" s="269"/>
      <c r="O119" s="269"/>
      <c r="P119" s="32"/>
      <c r="Q119" s="32"/>
      <c r="R119" s="32"/>
      <c r="S119" s="32"/>
      <c r="T119" s="32"/>
    </row>
    <row r="120" spans="1:20" ht="15.75" x14ac:dyDescent="0.25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269"/>
      <c r="M120" s="269"/>
      <c r="N120" s="269"/>
      <c r="O120" s="269"/>
      <c r="P120" s="32"/>
      <c r="Q120" s="32"/>
      <c r="R120" s="32"/>
      <c r="S120" s="32"/>
      <c r="T120" s="32"/>
    </row>
    <row r="121" spans="1:20" ht="15.75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269"/>
      <c r="M121" s="269"/>
      <c r="N121" s="269"/>
      <c r="O121" s="269"/>
      <c r="P121" s="32"/>
      <c r="Q121" s="32"/>
      <c r="R121" s="32"/>
      <c r="S121" s="32"/>
      <c r="T121" s="32"/>
    </row>
    <row r="122" spans="1:20" ht="15.75" x14ac:dyDescent="0.2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269"/>
      <c r="M122" s="269"/>
      <c r="N122" s="269"/>
      <c r="O122" s="269"/>
      <c r="P122" s="32"/>
      <c r="Q122" s="32"/>
      <c r="R122" s="32"/>
      <c r="S122" s="32"/>
      <c r="T122" s="32"/>
    </row>
    <row r="123" spans="1:20" ht="15.75" x14ac:dyDescent="0.25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269"/>
      <c r="M123" s="269"/>
      <c r="N123" s="269"/>
      <c r="O123" s="269"/>
      <c r="P123" s="32"/>
      <c r="Q123" s="32"/>
      <c r="R123" s="32"/>
      <c r="S123" s="32"/>
      <c r="T123" s="32"/>
    </row>
    <row r="124" spans="1:20" ht="15.75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269"/>
      <c r="M124" s="269"/>
      <c r="N124" s="269"/>
      <c r="O124" s="269"/>
      <c r="P124" s="32"/>
      <c r="Q124" s="32"/>
      <c r="R124" s="32"/>
      <c r="S124" s="32"/>
      <c r="T124" s="32"/>
    </row>
    <row r="125" spans="1:20" ht="15.75" x14ac:dyDescent="0.25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269"/>
      <c r="M125" s="269"/>
      <c r="N125" s="269"/>
      <c r="O125" s="269"/>
      <c r="P125" s="32"/>
      <c r="Q125" s="32"/>
      <c r="R125" s="32"/>
      <c r="S125" s="32"/>
      <c r="T125" s="32"/>
    </row>
    <row r="126" spans="1:20" ht="15.75" x14ac:dyDescent="0.25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269"/>
      <c r="M126" s="269"/>
      <c r="N126" s="269"/>
      <c r="O126" s="269"/>
      <c r="P126" s="32"/>
      <c r="Q126" s="32"/>
      <c r="R126" s="32"/>
      <c r="S126" s="32"/>
      <c r="T126" s="32"/>
    </row>
    <row r="127" spans="1:20" ht="15.75" x14ac:dyDescent="0.25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269"/>
      <c r="M127" s="269"/>
      <c r="N127" s="269"/>
      <c r="O127" s="269"/>
      <c r="P127" s="32"/>
      <c r="Q127" s="32"/>
      <c r="R127" s="32"/>
      <c r="S127" s="32"/>
      <c r="T127" s="32"/>
    </row>
    <row r="128" spans="1:20" ht="15.75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269"/>
      <c r="M128" s="269"/>
      <c r="N128" s="269"/>
      <c r="O128" s="269"/>
      <c r="P128" s="32"/>
      <c r="Q128" s="32"/>
      <c r="R128" s="32"/>
      <c r="S128" s="32"/>
      <c r="T128" s="32"/>
    </row>
    <row r="129" spans="1:20" ht="15.75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269"/>
      <c r="M129" s="269"/>
      <c r="N129" s="269"/>
      <c r="O129" s="269"/>
      <c r="P129" s="32"/>
      <c r="Q129" s="32"/>
      <c r="R129" s="32"/>
      <c r="S129" s="32"/>
      <c r="T129" s="32"/>
    </row>
    <row r="130" spans="1:20" ht="15.75" x14ac:dyDescent="0.25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269"/>
      <c r="M130" s="269"/>
      <c r="N130" s="269"/>
      <c r="O130" s="269"/>
      <c r="P130" s="32"/>
      <c r="Q130" s="32"/>
      <c r="R130" s="32"/>
      <c r="S130" s="32"/>
      <c r="T130" s="32"/>
    </row>
    <row r="131" spans="1:20" ht="15.75" x14ac:dyDescent="0.25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269"/>
      <c r="M131" s="269"/>
      <c r="N131" s="269"/>
      <c r="O131" s="269"/>
      <c r="P131" s="32"/>
      <c r="Q131" s="32"/>
      <c r="R131" s="32"/>
      <c r="S131" s="32"/>
      <c r="T131" s="32"/>
    </row>
    <row r="132" spans="1:20" ht="15.75" x14ac:dyDescent="0.25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269"/>
      <c r="M132" s="269"/>
      <c r="N132" s="269"/>
      <c r="O132" s="269"/>
      <c r="P132" s="32"/>
      <c r="Q132" s="32"/>
      <c r="R132" s="32"/>
      <c r="S132" s="32"/>
      <c r="T132" s="32"/>
    </row>
    <row r="133" spans="1:20" ht="15.75" x14ac:dyDescent="0.25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269"/>
      <c r="M133" s="269"/>
      <c r="N133" s="269"/>
      <c r="O133" s="269"/>
      <c r="P133" s="32"/>
      <c r="Q133" s="32"/>
      <c r="R133" s="32"/>
      <c r="S133" s="32"/>
      <c r="T133" s="32"/>
    </row>
    <row r="134" spans="1:20" ht="15.75" x14ac:dyDescent="0.25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269"/>
      <c r="M134" s="269"/>
      <c r="N134" s="269"/>
      <c r="O134" s="269"/>
      <c r="P134" s="32"/>
      <c r="Q134" s="32"/>
      <c r="R134" s="32"/>
      <c r="S134" s="32"/>
      <c r="T134" s="32"/>
    </row>
    <row r="135" spans="1:20" ht="15.75" x14ac:dyDescent="0.25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269"/>
      <c r="M135" s="269"/>
      <c r="N135" s="269"/>
      <c r="O135" s="269"/>
      <c r="P135" s="32"/>
      <c r="Q135" s="32"/>
      <c r="R135" s="32"/>
      <c r="S135" s="32"/>
      <c r="T135" s="32"/>
    </row>
    <row r="136" spans="1:20" ht="15.75" x14ac:dyDescent="0.25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269"/>
      <c r="M136" s="269"/>
      <c r="N136" s="269"/>
      <c r="O136" s="269"/>
      <c r="P136" s="32"/>
      <c r="Q136" s="32"/>
      <c r="R136" s="32"/>
      <c r="S136" s="32"/>
      <c r="T136" s="32"/>
    </row>
    <row r="137" spans="1:20" ht="15.75" x14ac:dyDescent="0.25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269"/>
      <c r="M137" s="269"/>
      <c r="N137" s="269"/>
      <c r="O137" s="269"/>
      <c r="P137" s="32"/>
      <c r="Q137" s="32"/>
      <c r="R137" s="32"/>
      <c r="S137" s="32"/>
      <c r="T137" s="32"/>
    </row>
    <row r="138" spans="1:20" ht="15.75" x14ac:dyDescent="0.25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269"/>
      <c r="M138" s="269"/>
      <c r="N138" s="269"/>
      <c r="O138" s="269"/>
      <c r="P138" s="32"/>
      <c r="Q138" s="32"/>
      <c r="R138" s="32"/>
      <c r="S138" s="32"/>
      <c r="T138" s="32"/>
    </row>
    <row r="139" spans="1:20" ht="15.75" x14ac:dyDescent="0.25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269"/>
      <c r="M139" s="269"/>
      <c r="N139" s="269"/>
      <c r="O139" s="269"/>
      <c r="P139" s="32"/>
      <c r="Q139" s="32"/>
      <c r="R139" s="32"/>
      <c r="S139" s="32"/>
      <c r="T139" s="32"/>
    </row>
    <row r="140" spans="1:20" ht="15.75" x14ac:dyDescent="0.25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269"/>
      <c r="M140" s="269"/>
      <c r="N140" s="269"/>
      <c r="O140" s="269"/>
      <c r="P140" s="32"/>
      <c r="Q140" s="32"/>
      <c r="R140" s="32"/>
      <c r="S140" s="32"/>
      <c r="T140" s="32"/>
    </row>
    <row r="141" spans="1:20" ht="15.75" x14ac:dyDescent="0.25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269"/>
      <c r="M141" s="269"/>
      <c r="N141" s="269"/>
      <c r="O141" s="269"/>
      <c r="P141" s="32"/>
      <c r="Q141" s="32"/>
      <c r="R141" s="32"/>
      <c r="S141" s="32"/>
      <c r="T141" s="32"/>
    </row>
    <row r="142" spans="1:20" ht="15.75" x14ac:dyDescent="0.25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269"/>
      <c r="M142" s="269"/>
      <c r="N142" s="269"/>
      <c r="O142" s="269"/>
      <c r="P142" s="32"/>
      <c r="Q142" s="32"/>
      <c r="R142" s="32"/>
      <c r="S142" s="32"/>
      <c r="T142" s="32"/>
    </row>
    <row r="143" spans="1:20" ht="15.75" x14ac:dyDescent="0.25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269"/>
      <c r="M143" s="269"/>
      <c r="N143" s="269"/>
      <c r="O143" s="269"/>
      <c r="P143" s="32"/>
      <c r="Q143" s="32"/>
      <c r="R143" s="32"/>
      <c r="S143" s="32"/>
      <c r="T143" s="32"/>
    </row>
    <row r="144" spans="1:20" ht="15.75" x14ac:dyDescent="0.25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269"/>
      <c r="M144" s="269"/>
      <c r="N144" s="269"/>
      <c r="O144" s="269"/>
      <c r="P144" s="32"/>
      <c r="Q144" s="32"/>
      <c r="R144" s="32"/>
      <c r="S144" s="32"/>
      <c r="T144" s="32"/>
    </row>
    <row r="145" spans="1:20" ht="15.75" x14ac:dyDescent="0.25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269"/>
      <c r="M145" s="269"/>
      <c r="N145" s="269"/>
      <c r="O145" s="269"/>
      <c r="P145" s="32"/>
      <c r="Q145" s="32"/>
      <c r="R145" s="32"/>
      <c r="S145" s="32"/>
      <c r="T145" s="32"/>
    </row>
    <row r="146" spans="1:20" ht="15.75" x14ac:dyDescent="0.25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269"/>
      <c r="M146" s="269"/>
      <c r="N146" s="269"/>
      <c r="O146" s="269"/>
      <c r="P146" s="32"/>
      <c r="Q146" s="32"/>
      <c r="R146" s="32"/>
      <c r="S146" s="32"/>
      <c r="T146" s="32"/>
    </row>
    <row r="147" spans="1:20" ht="15.75" x14ac:dyDescent="0.25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269"/>
      <c r="M147" s="269"/>
      <c r="N147" s="269"/>
      <c r="O147" s="269"/>
      <c r="P147" s="32"/>
      <c r="Q147" s="32"/>
      <c r="R147" s="32"/>
      <c r="S147" s="32"/>
      <c r="T147" s="32"/>
    </row>
    <row r="148" spans="1:20" ht="15.75" x14ac:dyDescent="0.25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269"/>
      <c r="M148" s="269"/>
      <c r="N148" s="269"/>
      <c r="O148" s="269"/>
      <c r="P148" s="32"/>
      <c r="Q148" s="32"/>
      <c r="R148" s="32"/>
      <c r="S148" s="32"/>
      <c r="T148" s="32"/>
    </row>
    <row r="149" spans="1:20" ht="15.75" x14ac:dyDescent="0.25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269"/>
      <c r="M149" s="269"/>
      <c r="N149" s="269"/>
      <c r="O149" s="269"/>
      <c r="P149" s="32"/>
      <c r="Q149" s="32"/>
      <c r="R149" s="32"/>
      <c r="S149" s="32"/>
      <c r="T149" s="32"/>
    </row>
    <row r="150" spans="1:20" ht="15.75" x14ac:dyDescent="0.25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269"/>
      <c r="M150" s="269"/>
      <c r="N150" s="269"/>
      <c r="O150" s="269"/>
      <c r="P150" s="32"/>
      <c r="Q150" s="32"/>
      <c r="R150" s="32"/>
      <c r="S150" s="32"/>
      <c r="T150" s="32"/>
    </row>
    <row r="151" spans="1:20" ht="15.75" x14ac:dyDescent="0.25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269"/>
      <c r="M151" s="269"/>
      <c r="N151" s="269"/>
      <c r="O151" s="269"/>
      <c r="P151" s="32"/>
      <c r="Q151" s="32"/>
      <c r="R151" s="32"/>
      <c r="S151" s="32"/>
      <c r="T151" s="32"/>
    </row>
    <row r="152" spans="1:20" ht="15.75" x14ac:dyDescent="0.25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269"/>
      <c r="M152" s="269"/>
      <c r="N152" s="269"/>
      <c r="O152" s="269"/>
      <c r="P152" s="32"/>
      <c r="Q152" s="32"/>
      <c r="R152" s="32"/>
      <c r="S152" s="32"/>
      <c r="T152" s="32"/>
    </row>
    <row r="153" spans="1:20" ht="15.75" x14ac:dyDescent="0.25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269"/>
      <c r="M153" s="269"/>
      <c r="N153" s="269"/>
      <c r="O153" s="269"/>
      <c r="P153" s="32"/>
      <c r="Q153" s="32"/>
      <c r="R153" s="32"/>
      <c r="S153" s="32"/>
      <c r="T153" s="32"/>
    </row>
    <row r="154" spans="1:20" ht="15.75" x14ac:dyDescent="0.25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269"/>
      <c r="M154" s="269"/>
      <c r="N154" s="269"/>
      <c r="O154" s="269"/>
      <c r="P154" s="32"/>
      <c r="Q154" s="32"/>
      <c r="R154" s="32"/>
      <c r="S154" s="32"/>
      <c r="T154" s="32"/>
    </row>
    <row r="155" spans="1:20" ht="15.75" x14ac:dyDescent="0.25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269"/>
      <c r="M155" s="269"/>
      <c r="N155" s="269"/>
      <c r="O155" s="269"/>
      <c r="P155" s="32"/>
      <c r="Q155" s="32"/>
      <c r="R155" s="32"/>
      <c r="S155" s="32"/>
      <c r="T155" s="32"/>
    </row>
    <row r="156" spans="1:20" ht="15.75" x14ac:dyDescent="0.25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269"/>
      <c r="M156" s="269"/>
      <c r="N156" s="269"/>
      <c r="O156" s="269"/>
      <c r="P156" s="32"/>
      <c r="Q156" s="32"/>
      <c r="R156" s="32"/>
      <c r="S156" s="32"/>
      <c r="T156" s="32"/>
    </row>
    <row r="157" spans="1:20" ht="15.75" x14ac:dyDescent="0.25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269"/>
      <c r="M157" s="269"/>
      <c r="N157" s="269"/>
      <c r="O157" s="269"/>
      <c r="P157" s="32"/>
      <c r="Q157" s="32"/>
      <c r="R157" s="32"/>
      <c r="S157" s="32"/>
      <c r="T157" s="32"/>
    </row>
    <row r="158" spans="1:20" ht="15.75" x14ac:dyDescent="0.25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269"/>
      <c r="M158" s="269"/>
      <c r="N158" s="269"/>
      <c r="O158" s="269"/>
      <c r="P158" s="32"/>
      <c r="Q158" s="32"/>
      <c r="R158" s="32"/>
      <c r="S158" s="32"/>
      <c r="T158" s="32"/>
    </row>
    <row r="159" spans="1:20" ht="15.75" x14ac:dyDescent="0.25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269"/>
      <c r="M159" s="269"/>
      <c r="N159" s="269"/>
      <c r="O159" s="269"/>
      <c r="P159" s="32"/>
      <c r="Q159" s="32"/>
      <c r="R159" s="32"/>
      <c r="S159" s="32"/>
      <c r="T159" s="32"/>
    </row>
    <row r="160" spans="1:20" ht="15.75" x14ac:dyDescent="0.25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269"/>
      <c r="M160" s="269"/>
      <c r="N160" s="269"/>
      <c r="O160" s="269"/>
      <c r="P160" s="32"/>
      <c r="Q160" s="32"/>
      <c r="R160" s="32"/>
      <c r="S160" s="32"/>
      <c r="T160" s="32"/>
    </row>
    <row r="161" spans="1:20" ht="15.75" x14ac:dyDescent="0.25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269"/>
      <c r="M161" s="269"/>
      <c r="N161" s="269"/>
      <c r="O161" s="269"/>
      <c r="P161" s="32"/>
      <c r="Q161" s="32"/>
      <c r="R161" s="32"/>
      <c r="S161" s="32"/>
      <c r="T161" s="32"/>
    </row>
    <row r="162" spans="1:20" ht="15.75" x14ac:dyDescent="0.25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269"/>
      <c r="M162" s="269"/>
      <c r="N162" s="269"/>
      <c r="O162" s="269"/>
      <c r="P162" s="32"/>
      <c r="Q162" s="32"/>
      <c r="R162" s="32"/>
      <c r="S162" s="32"/>
      <c r="T162" s="32"/>
    </row>
    <row r="163" spans="1:20" ht="15.75" x14ac:dyDescent="0.25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269"/>
      <c r="M163" s="269"/>
      <c r="N163" s="269"/>
      <c r="O163" s="269"/>
      <c r="P163" s="32"/>
      <c r="Q163" s="32"/>
      <c r="R163" s="32"/>
      <c r="S163" s="32"/>
      <c r="T163" s="32"/>
    </row>
    <row r="164" spans="1:20" ht="15.75" x14ac:dyDescent="0.25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269"/>
      <c r="M164" s="269"/>
      <c r="N164" s="269"/>
      <c r="O164" s="269"/>
      <c r="P164" s="32"/>
      <c r="Q164" s="32"/>
      <c r="R164" s="32"/>
      <c r="S164" s="32"/>
      <c r="T164" s="32"/>
    </row>
    <row r="165" spans="1:20" ht="15.75" x14ac:dyDescent="0.25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269"/>
      <c r="M165" s="269"/>
      <c r="N165" s="269"/>
      <c r="O165" s="269"/>
      <c r="P165" s="32"/>
      <c r="Q165" s="32"/>
      <c r="R165" s="32"/>
      <c r="S165" s="32"/>
      <c r="T165" s="32"/>
    </row>
    <row r="166" spans="1:20" ht="15.75" x14ac:dyDescent="0.25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269"/>
      <c r="M166" s="269"/>
      <c r="N166" s="269"/>
      <c r="O166" s="269"/>
      <c r="P166" s="32"/>
      <c r="Q166" s="32"/>
      <c r="R166" s="32"/>
      <c r="S166" s="32"/>
      <c r="T166" s="32"/>
    </row>
    <row r="167" spans="1:20" ht="15.75" x14ac:dyDescent="0.25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269"/>
      <c r="M167" s="269"/>
      <c r="N167" s="269"/>
      <c r="O167" s="269"/>
      <c r="P167" s="32"/>
      <c r="Q167" s="32"/>
      <c r="R167" s="32"/>
      <c r="S167" s="32"/>
      <c r="T167" s="32"/>
    </row>
    <row r="168" spans="1:20" ht="15.75" x14ac:dyDescent="0.25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269"/>
      <c r="M168" s="269"/>
      <c r="N168" s="269"/>
      <c r="O168" s="269"/>
      <c r="P168" s="32"/>
      <c r="Q168" s="32"/>
      <c r="R168" s="32"/>
      <c r="S168" s="32"/>
      <c r="T168" s="32"/>
    </row>
    <row r="169" spans="1:20" ht="15.75" x14ac:dyDescent="0.25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269"/>
      <c r="M169" s="269"/>
      <c r="N169" s="269"/>
      <c r="O169" s="269"/>
      <c r="P169" s="32"/>
      <c r="Q169" s="32"/>
      <c r="R169" s="32"/>
      <c r="S169" s="32"/>
      <c r="T169" s="32"/>
    </row>
    <row r="170" spans="1:20" ht="15.75" x14ac:dyDescent="0.25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269"/>
      <c r="M170" s="269"/>
      <c r="N170" s="269"/>
      <c r="O170" s="269"/>
      <c r="P170" s="32"/>
      <c r="Q170" s="32"/>
      <c r="R170" s="32"/>
      <c r="S170" s="32"/>
      <c r="T170" s="32"/>
    </row>
    <row r="171" spans="1:20" ht="15.75" x14ac:dyDescent="0.25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269"/>
      <c r="M171" s="269"/>
      <c r="N171" s="269"/>
      <c r="O171" s="269"/>
      <c r="P171" s="32"/>
      <c r="Q171" s="32"/>
      <c r="R171" s="32"/>
      <c r="S171" s="32"/>
      <c r="T171" s="32"/>
    </row>
    <row r="172" spans="1:20" ht="15.75" x14ac:dyDescent="0.25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269"/>
      <c r="M172" s="269"/>
      <c r="N172" s="269"/>
      <c r="O172" s="269"/>
      <c r="P172" s="32"/>
      <c r="Q172" s="32"/>
      <c r="R172" s="32"/>
      <c r="S172" s="32"/>
      <c r="T172" s="32"/>
    </row>
    <row r="173" spans="1:20" ht="15.75" x14ac:dyDescent="0.25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269"/>
      <c r="M173" s="269"/>
      <c r="N173" s="269"/>
      <c r="O173" s="269"/>
      <c r="P173" s="32"/>
      <c r="Q173" s="32"/>
      <c r="R173" s="32"/>
      <c r="S173" s="32"/>
      <c r="T173" s="32"/>
    </row>
    <row r="174" spans="1:20" ht="15.75" x14ac:dyDescent="0.25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269"/>
      <c r="M174" s="269"/>
      <c r="N174" s="269"/>
      <c r="O174" s="269"/>
      <c r="P174" s="32"/>
      <c r="Q174" s="32"/>
      <c r="R174" s="32"/>
      <c r="S174" s="32"/>
      <c r="T174" s="32"/>
    </row>
    <row r="175" spans="1:20" ht="15.75" x14ac:dyDescent="0.25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269"/>
      <c r="M175" s="269"/>
      <c r="N175" s="269"/>
      <c r="O175" s="269"/>
      <c r="P175" s="32"/>
      <c r="Q175" s="32"/>
      <c r="R175" s="32"/>
      <c r="S175" s="32"/>
      <c r="T175" s="32"/>
    </row>
    <row r="176" spans="1:20" ht="15.75" x14ac:dyDescent="0.25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269"/>
      <c r="M176" s="269"/>
      <c r="N176" s="269"/>
      <c r="O176" s="269"/>
      <c r="P176" s="32"/>
      <c r="Q176" s="32"/>
      <c r="R176" s="32"/>
      <c r="S176" s="32"/>
      <c r="T176" s="32"/>
    </row>
    <row r="177" spans="1:20" ht="15.75" x14ac:dyDescent="0.25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269"/>
      <c r="M177" s="269"/>
      <c r="N177" s="269"/>
      <c r="O177" s="269"/>
      <c r="P177" s="32"/>
      <c r="Q177" s="32"/>
      <c r="R177" s="32"/>
      <c r="S177" s="32"/>
      <c r="T177" s="32"/>
    </row>
    <row r="178" spans="1:20" ht="15.75" x14ac:dyDescent="0.25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269"/>
      <c r="M178" s="269"/>
      <c r="N178" s="269"/>
      <c r="O178" s="269"/>
      <c r="P178" s="32"/>
      <c r="Q178" s="32"/>
      <c r="R178" s="32"/>
      <c r="S178" s="32"/>
      <c r="T178" s="32"/>
    </row>
    <row r="179" spans="1:20" ht="15.75" x14ac:dyDescent="0.25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269"/>
      <c r="M179" s="269"/>
      <c r="N179" s="269"/>
      <c r="O179" s="269"/>
      <c r="P179" s="32"/>
      <c r="Q179" s="32"/>
      <c r="R179" s="32"/>
      <c r="S179" s="32"/>
      <c r="T179" s="32"/>
    </row>
    <row r="180" spans="1:20" ht="15.75" x14ac:dyDescent="0.25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269"/>
      <c r="M180" s="269"/>
      <c r="N180" s="269"/>
      <c r="O180" s="269"/>
      <c r="P180" s="32"/>
      <c r="Q180" s="32"/>
      <c r="R180" s="32"/>
      <c r="S180" s="32"/>
      <c r="T180" s="32"/>
    </row>
    <row r="181" spans="1:20" ht="15.75" x14ac:dyDescent="0.25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269"/>
      <c r="M181" s="269"/>
      <c r="N181" s="269"/>
      <c r="O181" s="269"/>
      <c r="P181" s="32"/>
      <c r="Q181" s="32"/>
      <c r="R181" s="32"/>
      <c r="S181" s="32"/>
      <c r="T181" s="32"/>
    </row>
    <row r="182" spans="1:20" ht="15.75" x14ac:dyDescent="0.25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269"/>
      <c r="M182" s="269"/>
      <c r="N182" s="269"/>
      <c r="O182" s="269"/>
      <c r="P182" s="32"/>
      <c r="Q182" s="32"/>
      <c r="R182" s="32"/>
      <c r="S182" s="32"/>
      <c r="T182" s="32"/>
    </row>
    <row r="183" spans="1:20" ht="15.75" x14ac:dyDescent="0.25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269"/>
      <c r="M183" s="269"/>
      <c r="N183" s="269"/>
      <c r="O183" s="269"/>
      <c r="P183" s="32"/>
      <c r="Q183" s="32"/>
      <c r="R183" s="32"/>
      <c r="S183" s="32"/>
      <c r="T183" s="32"/>
    </row>
    <row r="184" spans="1:20" ht="15.75" x14ac:dyDescent="0.25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269"/>
      <c r="M184" s="269"/>
      <c r="N184" s="269"/>
      <c r="O184" s="269"/>
      <c r="P184" s="32"/>
      <c r="Q184" s="32"/>
      <c r="R184" s="32"/>
      <c r="S184" s="32"/>
      <c r="T184" s="32"/>
    </row>
    <row r="185" spans="1:20" ht="15.75" x14ac:dyDescent="0.25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269"/>
      <c r="M185" s="269"/>
      <c r="N185" s="269"/>
      <c r="O185" s="269"/>
      <c r="P185" s="32"/>
      <c r="Q185" s="32"/>
      <c r="R185" s="32"/>
      <c r="S185" s="32"/>
      <c r="T185" s="32"/>
    </row>
    <row r="186" spans="1:20" ht="15.75" x14ac:dyDescent="0.25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269"/>
      <c r="M186" s="269"/>
      <c r="N186" s="269"/>
      <c r="O186" s="269"/>
      <c r="P186" s="32"/>
      <c r="Q186" s="32"/>
      <c r="R186" s="32"/>
      <c r="S186" s="32"/>
      <c r="T186" s="32"/>
    </row>
    <row r="187" spans="1:20" ht="15.75" x14ac:dyDescent="0.25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269"/>
      <c r="M187" s="269"/>
      <c r="N187" s="269"/>
      <c r="O187" s="269"/>
      <c r="P187" s="32"/>
      <c r="Q187" s="32"/>
      <c r="R187" s="32"/>
      <c r="S187" s="32"/>
      <c r="T187" s="32"/>
    </row>
    <row r="188" spans="1:20" ht="15.75" x14ac:dyDescent="0.25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269"/>
      <c r="M188" s="269"/>
      <c r="N188" s="269"/>
      <c r="O188" s="269"/>
      <c r="P188" s="32"/>
      <c r="Q188" s="32"/>
      <c r="R188" s="32"/>
      <c r="S188" s="32"/>
      <c r="T188" s="32"/>
    </row>
    <row r="189" spans="1:20" ht="15.75" x14ac:dyDescent="0.25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269"/>
      <c r="M189" s="269"/>
      <c r="N189" s="269"/>
      <c r="O189" s="269"/>
      <c r="P189" s="32"/>
      <c r="Q189" s="32"/>
      <c r="R189" s="32"/>
      <c r="S189" s="32"/>
      <c r="T189" s="32"/>
    </row>
    <row r="190" spans="1:20" ht="15.75" x14ac:dyDescent="0.25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269"/>
      <c r="M190" s="269"/>
      <c r="N190" s="269"/>
      <c r="O190" s="269"/>
      <c r="P190" s="32"/>
      <c r="Q190" s="32"/>
      <c r="R190" s="32"/>
      <c r="S190" s="32"/>
      <c r="T190" s="32"/>
    </row>
    <row r="191" spans="1:20" ht="15.75" x14ac:dyDescent="0.25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269"/>
      <c r="M191" s="269"/>
      <c r="N191" s="269"/>
      <c r="O191" s="269"/>
      <c r="P191" s="32"/>
      <c r="Q191" s="32"/>
      <c r="R191" s="32"/>
      <c r="S191" s="32"/>
      <c r="T191" s="32"/>
    </row>
    <row r="192" spans="1:20" ht="15.75" x14ac:dyDescent="0.25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269"/>
      <c r="M192" s="269"/>
      <c r="N192" s="269"/>
      <c r="O192" s="269"/>
      <c r="P192" s="32"/>
      <c r="Q192" s="32"/>
      <c r="R192" s="32"/>
      <c r="S192" s="32"/>
      <c r="T192" s="32"/>
    </row>
    <row r="193" spans="1:20" ht="15.75" x14ac:dyDescent="0.25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269"/>
      <c r="M193" s="269"/>
      <c r="N193" s="269"/>
      <c r="O193" s="269"/>
      <c r="P193" s="32"/>
      <c r="Q193" s="32"/>
      <c r="R193" s="32"/>
      <c r="S193" s="32"/>
      <c r="T193" s="32"/>
    </row>
    <row r="194" spans="1:20" ht="15.75" x14ac:dyDescent="0.25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269"/>
      <c r="M194" s="269"/>
      <c r="N194" s="269"/>
      <c r="O194" s="269"/>
      <c r="P194" s="32"/>
      <c r="Q194" s="32"/>
      <c r="R194" s="32"/>
      <c r="S194" s="32"/>
      <c r="T194" s="32"/>
    </row>
    <row r="195" spans="1:20" ht="15.75" x14ac:dyDescent="0.25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269"/>
      <c r="M195" s="269"/>
      <c r="N195" s="269"/>
      <c r="O195" s="269"/>
      <c r="P195" s="32"/>
      <c r="Q195" s="32"/>
      <c r="R195" s="32"/>
      <c r="S195" s="32"/>
      <c r="T195" s="32"/>
    </row>
    <row r="196" spans="1:20" ht="15.75" x14ac:dyDescent="0.25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269"/>
      <c r="M196" s="269"/>
      <c r="N196" s="269"/>
      <c r="O196" s="269"/>
      <c r="P196" s="32"/>
      <c r="Q196" s="32"/>
      <c r="R196" s="32"/>
      <c r="S196" s="32"/>
      <c r="T196" s="32"/>
    </row>
    <row r="197" spans="1:20" ht="15.75" x14ac:dyDescent="0.25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269"/>
      <c r="M197" s="269"/>
      <c r="N197" s="269"/>
      <c r="O197" s="269"/>
      <c r="P197" s="32"/>
      <c r="Q197" s="32"/>
      <c r="R197" s="32"/>
      <c r="S197" s="32"/>
      <c r="T197" s="32"/>
    </row>
    <row r="198" spans="1:20" ht="15.75" x14ac:dyDescent="0.25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269"/>
      <c r="M198" s="269"/>
      <c r="N198" s="269"/>
      <c r="O198" s="269"/>
      <c r="P198" s="32"/>
      <c r="Q198" s="32"/>
      <c r="R198" s="32"/>
      <c r="S198" s="32"/>
      <c r="T198" s="32"/>
    </row>
    <row r="199" spans="1:20" ht="15.75" x14ac:dyDescent="0.25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269"/>
      <c r="M199" s="269"/>
      <c r="N199" s="269"/>
      <c r="O199" s="269"/>
      <c r="P199" s="32"/>
      <c r="Q199" s="32"/>
      <c r="R199" s="32"/>
      <c r="S199" s="32"/>
      <c r="T199" s="32"/>
    </row>
    <row r="200" spans="1:20" ht="15.75" x14ac:dyDescent="0.25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269"/>
      <c r="M200" s="269"/>
      <c r="N200" s="269"/>
      <c r="O200" s="269"/>
      <c r="P200" s="32"/>
      <c r="Q200" s="32"/>
      <c r="R200" s="32"/>
      <c r="S200" s="32"/>
      <c r="T200" s="32"/>
    </row>
    <row r="201" spans="1:20" ht="15.75" x14ac:dyDescent="0.25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269"/>
      <c r="M201" s="269"/>
      <c r="N201" s="269"/>
      <c r="O201" s="269"/>
      <c r="P201" s="32"/>
      <c r="Q201" s="32"/>
      <c r="R201" s="32"/>
      <c r="S201" s="32"/>
      <c r="T201" s="32"/>
    </row>
    <row r="202" spans="1:20" ht="15.75" x14ac:dyDescent="0.25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269"/>
      <c r="M202" s="269"/>
      <c r="N202" s="269"/>
      <c r="O202" s="269"/>
      <c r="P202" s="32"/>
      <c r="Q202" s="32"/>
      <c r="R202" s="32"/>
      <c r="S202" s="32"/>
      <c r="T202" s="32"/>
    </row>
    <row r="203" spans="1:20" ht="15.75" x14ac:dyDescent="0.25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269"/>
      <c r="M203" s="269"/>
      <c r="N203" s="269"/>
      <c r="O203" s="269"/>
      <c r="P203" s="32"/>
      <c r="Q203" s="32"/>
      <c r="R203" s="32"/>
      <c r="S203" s="32"/>
      <c r="T203" s="32"/>
    </row>
    <row r="204" spans="1:20" ht="15.75" x14ac:dyDescent="0.25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269"/>
      <c r="M204" s="269"/>
      <c r="N204" s="269"/>
      <c r="O204" s="269"/>
      <c r="P204" s="32"/>
      <c r="Q204" s="32"/>
      <c r="R204" s="32"/>
      <c r="S204" s="32"/>
      <c r="T204" s="32"/>
    </row>
    <row r="205" spans="1:20" ht="15.75" x14ac:dyDescent="0.25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269"/>
      <c r="M205" s="269"/>
      <c r="N205" s="269"/>
      <c r="O205" s="269"/>
      <c r="P205" s="32"/>
      <c r="Q205" s="32"/>
      <c r="R205" s="32"/>
      <c r="S205" s="32"/>
      <c r="T205" s="32"/>
    </row>
    <row r="206" spans="1:20" ht="15.75" x14ac:dyDescent="0.25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269"/>
      <c r="M206" s="269"/>
      <c r="N206" s="269"/>
      <c r="O206" s="269"/>
      <c r="P206" s="32"/>
      <c r="Q206" s="32"/>
      <c r="R206" s="32"/>
      <c r="S206" s="32"/>
      <c r="T206" s="32"/>
    </row>
    <row r="207" spans="1:20" ht="15.75" x14ac:dyDescent="0.25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269"/>
      <c r="M207" s="269"/>
      <c r="N207" s="269"/>
      <c r="O207" s="269"/>
      <c r="P207" s="32"/>
      <c r="Q207" s="32"/>
      <c r="R207" s="32"/>
      <c r="S207" s="32"/>
      <c r="T207" s="32"/>
    </row>
    <row r="208" spans="1:20" ht="15.75" x14ac:dyDescent="0.25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269"/>
      <c r="M208" s="269"/>
      <c r="N208" s="269"/>
      <c r="O208" s="269"/>
      <c r="P208" s="32"/>
      <c r="Q208" s="32"/>
      <c r="R208" s="32"/>
      <c r="S208" s="32"/>
      <c r="T208" s="32"/>
    </row>
    <row r="209" spans="1:20" ht="15.75" x14ac:dyDescent="0.25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269"/>
      <c r="M209" s="269"/>
      <c r="N209" s="269"/>
      <c r="O209" s="269"/>
      <c r="P209" s="32"/>
      <c r="Q209" s="32"/>
      <c r="R209" s="32"/>
      <c r="S209" s="32"/>
      <c r="T209" s="32"/>
    </row>
    <row r="210" spans="1:20" ht="15.75" x14ac:dyDescent="0.25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269"/>
      <c r="M210" s="269"/>
      <c r="N210" s="269"/>
      <c r="O210" s="269"/>
      <c r="P210" s="32"/>
      <c r="Q210" s="32"/>
      <c r="R210" s="32"/>
      <c r="S210" s="32"/>
      <c r="T210" s="32"/>
    </row>
    <row r="211" spans="1:20" ht="15.75" x14ac:dyDescent="0.25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269"/>
      <c r="M211" s="269"/>
      <c r="N211" s="269"/>
      <c r="O211" s="269"/>
      <c r="P211" s="32"/>
      <c r="Q211" s="32"/>
      <c r="R211" s="32"/>
      <c r="S211" s="32"/>
      <c r="T211" s="32"/>
    </row>
    <row r="212" spans="1:20" ht="15.75" x14ac:dyDescent="0.25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269"/>
      <c r="M212" s="269"/>
      <c r="N212" s="269"/>
      <c r="O212" s="269"/>
      <c r="P212" s="32"/>
      <c r="Q212" s="32"/>
      <c r="R212" s="32"/>
      <c r="S212" s="32"/>
      <c r="T212" s="32"/>
    </row>
    <row r="213" spans="1:20" ht="15.75" x14ac:dyDescent="0.25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269"/>
      <c r="M213" s="269"/>
      <c r="N213" s="269"/>
      <c r="O213" s="269"/>
      <c r="P213" s="32"/>
      <c r="Q213" s="32"/>
      <c r="R213" s="32"/>
      <c r="S213" s="32"/>
      <c r="T213" s="32"/>
    </row>
    <row r="214" spans="1:20" ht="15.75" x14ac:dyDescent="0.25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269"/>
      <c r="M214" s="269"/>
      <c r="N214" s="269"/>
      <c r="O214" s="269"/>
      <c r="P214" s="32"/>
      <c r="Q214" s="32"/>
      <c r="R214" s="32"/>
      <c r="S214" s="32"/>
      <c r="T214" s="32"/>
    </row>
    <row r="215" spans="1:20" ht="15.75" x14ac:dyDescent="0.25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269"/>
      <c r="M215" s="269"/>
      <c r="N215" s="269"/>
      <c r="O215" s="269"/>
      <c r="P215" s="32"/>
      <c r="Q215" s="32"/>
      <c r="R215" s="32"/>
      <c r="S215" s="32"/>
      <c r="T215" s="32"/>
    </row>
    <row r="216" spans="1:20" ht="15.75" x14ac:dyDescent="0.25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269"/>
      <c r="M216" s="269"/>
      <c r="N216" s="269"/>
      <c r="O216" s="269"/>
      <c r="P216" s="32"/>
      <c r="Q216" s="32"/>
      <c r="R216" s="32"/>
      <c r="S216" s="32"/>
      <c r="T216" s="32"/>
    </row>
    <row r="217" spans="1:20" ht="15.75" x14ac:dyDescent="0.25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269"/>
      <c r="M217" s="269"/>
      <c r="N217" s="269"/>
      <c r="O217" s="269"/>
      <c r="P217" s="32"/>
      <c r="Q217" s="32"/>
      <c r="R217" s="32"/>
      <c r="S217" s="32"/>
      <c r="T217" s="32"/>
    </row>
    <row r="218" spans="1:20" ht="15.75" x14ac:dyDescent="0.25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269"/>
      <c r="M218" s="269"/>
      <c r="N218" s="269"/>
      <c r="O218" s="269"/>
      <c r="P218" s="32"/>
      <c r="Q218" s="32"/>
      <c r="R218" s="32"/>
      <c r="S218" s="32"/>
      <c r="T218" s="32"/>
    </row>
    <row r="219" spans="1:20" ht="15.75" x14ac:dyDescent="0.25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269"/>
      <c r="M219" s="269"/>
      <c r="N219" s="269"/>
      <c r="O219" s="269"/>
      <c r="P219" s="32"/>
      <c r="Q219" s="32"/>
      <c r="R219" s="32"/>
      <c r="S219" s="32"/>
      <c r="T219" s="32"/>
    </row>
    <row r="220" spans="1:20" ht="15.75" x14ac:dyDescent="0.25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269"/>
      <c r="M220" s="269"/>
      <c r="N220" s="269"/>
      <c r="O220" s="269"/>
      <c r="P220" s="32"/>
      <c r="Q220" s="32"/>
      <c r="R220" s="32"/>
      <c r="S220" s="32"/>
      <c r="T220" s="32"/>
    </row>
    <row r="221" spans="1:20" ht="15.75" x14ac:dyDescent="0.25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269"/>
      <c r="M221" s="269"/>
      <c r="N221" s="269"/>
      <c r="O221" s="269"/>
      <c r="P221" s="32"/>
      <c r="Q221" s="32"/>
      <c r="R221" s="32"/>
      <c r="S221" s="32"/>
      <c r="T221" s="32"/>
    </row>
    <row r="222" spans="1:20" ht="15.75" x14ac:dyDescent="0.25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269"/>
      <c r="M222" s="269"/>
      <c r="N222" s="269"/>
      <c r="O222" s="269"/>
      <c r="P222" s="32"/>
      <c r="Q222" s="32"/>
      <c r="R222" s="32"/>
      <c r="S222" s="32"/>
      <c r="T222" s="32"/>
    </row>
    <row r="223" spans="1:20" ht="15.75" x14ac:dyDescent="0.25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269"/>
      <c r="M223" s="269"/>
      <c r="N223" s="269"/>
      <c r="O223" s="269"/>
      <c r="P223" s="32"/>
      <c r="Q223" s="32"/>
      <c r="R223" s="32"/>
      <c r="S223" s="32"/>
      <c r="T223" s="32"/>
    </row>
    <row r="224" spans="1:20" ht="15.75" x14ac:dyDescent="0.25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269"/>
      <c r="M224" s="269"/>
      <c r="N224" s="269"/>
      <c r="O224" s="269"/>
      <c r="P224" s="32"/>
      <c r="Q224" s="32"/>
      <c r="R224" s="32"/>
      <c r="S224" s="32"/>
      <c r="T224" s="32"/>
    </row>
    <row r="225" spans="1:20" ht="15.75" x14ac:dyDescent="0.25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269"/>
      <c r="M225" s="269"/>
      <c r="N225" s="269"/>
      <c r="O225" s="269"/>
      <c r="P225" s="32"/>
      <c r="Q225" s="32"/>
      <c r="R225" s="32"/>
      <c r="S225" s="32"/>
      <c r="T225" s="32"/>
    </row>
    <row r="226" spans="1:20" ht="15.75" x14ac:dyDescent="0.25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269"/>
      <c r="M226" s="269"/>
      <c r="N226" s="269"/>
      <c r="O226" s="269"/>
      <c r="P226" s="32"/>
      <c r="Q226" s="32"/>
      <c r="R226" s="32"/>
      <c r="S226" s="32"/>
      <c r="T226" s="32"/>
    </row>
    <row r="227" spans="1:20" ht="15.75" x14ac:dyDescent="0.25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269"/>
      <c r="M227" s="269"/>
      <c r="N227" s="269"/>
      <c r="O227" s="269"/>
      <c r="P227" s="32"/>
      <c r="Q227" s="32"/>
      <c r="R227" s="32"/>
      <c r="S227" s="32"/>
      <c r="T227" s="32"/>
    </row>
    <row r="228" spans="1:20" ht="15.75" x14ac:dyDescent="0.25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269"/>
      <c r="M228" s="269"/>
      <c r="N228" s="269"/>
      <c r="O228" s="269"/>
      <c r="P228" s="32"/>
      <c r="Q228" s="32"/>
      <c r="R228" s="32"/>
      <c r="S228" s="32"/>
      <c r="T228" s="32"/>
    </row>
    <row r="229" spans="1:20" ht="15.75" x14ac:dyDescent="0.25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269"/>
      <c r="M229" s="269"/>
      <c r="N229" s="269"/>
      <c r="O229" s="269"/>
      <c r="P229" s="32"/>
      <c r="Q229" s="32"/>
      <c r="R229" s="32"/>
      <c r="S229" s="32"/>
      <c r="T229" s="32"/>
    </row>
    <row r="230" spans="1:20" ht="15.75" x14ac:dyDescent="0.25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269"/>
      <c r="M230" s="269"/>
      <c r="N230" s="269"/>
      <c r="O230" s="269"/>
      <c r="P230" s="32"/>
      <c r="Q230" s="32"/>
      <c r="R230" s="32"/>
      <c r="S230" s="32"/>
      <c r="T230" s="32"/>
    </row>
    <row r="231" spans="1:20" ht="15.75" x14ac:dyDescent="0.25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269"/>
      <c r="M231" s="269"/>
      <c r="N231" s="269"/>
      <c r="O231" s="269"/>
      <c r="P231" s="32"/>
      <c r="Q231" s="32"/>
      <c r="R231" s="32"/>
      <c r="S231" s="32"/>
      <c r="T231" s="32"/>
    </row>
    <row r="232" spans="1:20" ht="15.75" x14ac:dyDescent="0.25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269"/>
      <c r="M232" s="269"/>
      <c r="N232" s="269"/>
      <c r="O232" s="269"/>
      <c r="P232" s="32"/>
      <c r="Q232" s="32"/>
      <c r="R232" s="32"/>
      <c r="S232" s="32"/>
      <c r="T232" s="32"/>
    </row>
    <row r="233" spans="1:20" ht="15.75" x14ac:dyDescent="0.25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269"/>
      <c r="M233" s="269"/>
      <c r="N233" s="269"/>
      <c r="O233" s="269"/>
      <c r="P233" s="32"/>
      <c r="Q233" s="32"/>
      <c r="R233" s="32"/>
      <c r="S233" s="32"/>
      <c r="T233" s="32"/>
    </row>
    <row r="234" spans="1:20" ht="15.75" x14ac:dyDescent="0.25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269"/>
      <c r="M234" s="269"/>
      <c r="N234" s="269"/>
      <c r="O234" s="269"/>
      <c r="P234" s="32"/>
      <c r="Q234" s="32"/>
      <c r="R234" s="32"/>
      <c r="S234" s="32"/>
      <c r="T234" s="32"/>
    </row>
    <row r="235" spans="1:20" ht="15.75" x14ac:dyDescent="0.25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269"/>
      <c r="M235" s="269"/>
      <c r="N235" s="269"/>
      <c r="O235" s="269"/>
      <c r="P235" s="32"/>
      <c r="Q235" s="32"/>
      <c r="R235" s="32"/>
      <c r="S235" s="32"/>
      <c r="T235" s="32"/>
    </row>
    <row r="236" spans="1:20" ht="15.75" x14ac:dyDescent="0.25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269"/>
      <c r="M236" s="269"/>
      <c r="N236" s="269"/>
      <c r="O236" s="269"/>
      <c r="P236" s="32"/>
      <c r="Q236" s="32"/>
      <c r="R236" s="32"/>
      <c r="S236" s="32"/>
      <c r="T236" s="32"/>
    </row>
    <row r="237" spans="1:20" ht="15.75" x14ac:dyDescent="0.25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269"/>
      <c r="M237" s="269"/>
      <c r="N237" s="269"/>
      <c r="O237" s="269"/>
      <c r="P237" s="32"/>
      <c r="Q237" s="32"/>
      <c r="R237" s="32"/>
      <c r="S237" s="32"/>
      <c r="T237" s="32"/>
    </row>
    <row r="238" spans="1:20" ht="15.75" x14ac:dyDescent="0.25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269"/>
      <c r="M238" s="269"/>
      <c r="N238" s="269"/>
      <c r="O238" s="269"/>
      <c r="P238" s="32"/>
      <c r="Q238" s="32"/>
      <c r="R238" s="32"/>
      <c r="S238" s="32"/>
      <c r="T238" s="32"/>
    </row>
    <row r="239" spans="1:20" ht="15.75" x14ac:dyDescent="0.25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269"/>
      <c r="M239" s="269"/>
      <c r="N239" s="269"/>
      <c r="O239" s="269"/>
      <c r="P239" s="32"/>
      <c r="Q239" s="32"/>
      <c r="R239" s="32"/>
      <c r="S239" s="32"/>
      <c r="T239" s="32"/>
    </row>
    <row r="240" spans="1:20" ht="15.75" x14ac:dyDescent="0.25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269"/>
      <c r="M240" s="269"/>
      <c r="N240" s="269"/>
      <c r="O240" s="269"/>
      <c r="P240" s="32"/>
      <c r="Q240" s="32"/>
      <c r="R240" s="32"/>
      <c r="S240" s="32"/>
      <c r="T240" s="32"/>
    </row>
    <row r="241" spans="1:20" ht="15.75" x14ac:dyDescent="0.25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269"/>
      <c r="M241" s="269"/>
      <c r="N241" s="269"/>
      <c r="O241" s="269"/>
      <c r="P241" s="32"/>
      <c r="Q241" s="32"/>
      <c r="R241" s="32"/>
      <c r="S241" s="32"/>
      <c r="T241" s="32"/>
    </row>
    <row r="242" spans="1:20" ht="15.75" x14ac:dyDescent="0.25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269"/>
      <c r="M242" s="269"/>
      <c r="N242" s="269"/>
      <c r="O242" s="269"/>
      <c r="P242" s="32"/>
      <c r="Q242" s="32"/>
      <c r="R242" s="32"/>
      <c r="S242" s="32"/>
      <c r="T242" s="32"/>
    </row>
    <row r="243" spans="1:20" ht="15.75" x14ac:dyDescent="0.25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269"/>
      <c r="M243" s="269"/>
      <c r="N243" s="269"/>
      <c r="O243" s="269"/>
      <c r="P243" s="32"/>
      <c r="Q243" s="32"/>
      <c r="R243" s="32"/>
      <c r="S243" s="32"/>
      <c r="T243" s="32"/>
    </row>
    <row r="244" spans="1:20" ht="15.75" x14ac:dyDescent="0.25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269"/>
      <c r="M244" s="269"/>
      <c r="N244" s="269"/>
      <c r="O244" s="269"/>
      <c r="P244" s="32"/>
      <c r="Q244" s="32"/>
      <c r="R244" s="32"/>
      <c r="S244" s="32"/>
      <c r="T244" s="32"/>
    </row>
    <row r="245" spans="1:20" ht="15.75" x14ac:dyDescent="0.25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269"/>
      <c r="M245" s="269"/>
      <c r="N245" s="269"/>
      <c r="O245" s="269"/>
      <c r="P245" s="32"/>
      <c r="Q245" s="32"/>
      <c r="R245" s="32"/>
      <c r="S245" s="32"/>
      <c r="T245" s="32"/>
    </row>
    <row r="246" spans="1:20" ht="15.75" x14ac:dyDescent="0.25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269"/>
      <c r="M246" s="269"/>
      <c r="N246" s="269"/>
      <c r="O246" s="269"/>
      <c r="P246" s="32"/>
      <c r="Q246" s="32"/>
      <c r="R246" s="32"/>
      <c r="S246" s="32"/>
      <c r="T246" s="32"/>
    </row>
    <row r="247" spans="1:20" ht="15.75" x14ac:dyDescent="0.25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269"/>
      <c r="M247" s="269"/>
      <c r="N247" s="269"/>
      <c r="O247" s="269"/>
      <c r="P247" s="32"/>
      <c r="Q247" s="32"/>
      <c r="R247" s="32"/>
      <c r="S247" s="32"/>
      <c r="T247" s="32"/>
    </row>
    <row r="248" spans="1:20" ht="15.75" x14ac:dyDescent="0.25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269"/>
      <c r="M248" s="269"/>
      <c r="N248" s="269"/>
      <c r="O248" s="269"/>
      <c r="P248" s="32"/>
      <c r="Q248" s="32"/>
      <c r="R248" s="32"/>
      <c r="S248" s="32"/>
      <c r="T248" s="32"/>
    </row>
    <row r="249" spans="1:20" ht="15.75" x14ac:dyDescent="0.25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269"/>
      <c r="M249" s="269"/>
      <c r="N249" s="269"/>
      <c r="O249" s="269"/>
      <c r="P249" s="32"/>
      <c r="Q249" s="32"/>
      <c r="R249" s="32"/>
      <c r="S249" s="32"/>
      <c r="T249" s="32"/>
    </row>
    <row r="250" spans="1:20" ht="15.75" x14ac:dyDescent="0.25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269"/>
      <c r="M250" s="269"/>
      <c r="N250" s="269"/>
      <c r="O250" s="269"/>
      <c r="P250" s="32"/>
      <c r="Q250" s="32"/>
      <c r="R250" s="32"/>
      <c r="S250" s="32"/>
      <c r="T250" s="32"/>
    </row>
    <row r="251" spans="1:20" ht="15.75" x14ac:dyDescent="0.25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269"/>
      <c r="M251" s="269"/>
      <c r="N251" s="269"/>
      <c r="O251" s="269"/>
      <c r="P251" s="32"/>
      <c r="Q251" s="32"/>
      <c r="R251" s="32"/>
      <c r="S251" s="32"/>
      <c r="T251" s="32"/>
    </row>
    <row r="252" spans="1:20" ht="15.75" x14ac:dyDescent="0.25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269"/>
      <c r="M252" s="269"/>
      <c r="N252" s="269"/>
      <c r="O252" s="269"/>
      <c r="P252" s="32"/>
      <c r="Q252" s="32"/>
      <c r="R252" s="32"/>
      <c r="S252" s="32"/>
      <c r="T252" s="32"/>
    </row>
    <row r="253" spans="1:20" ht="15.75" x14ac:dyDescent="0.25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269"/>
      <c r="M253" s="269"/>
      <c r="N253" s="269"/>
      <c r="O253" s="269"/>
      <c r="P253" s="32"/>
      <c r="Q253" s="32"/>
      <c r="R253" s="32"/>
      <c r="S253" s="32"/>
      <c r="T253" s="32"/>
    </row>
    <row r="254" spans="1:20" ht="15.75" x14ac:dyDescent="0.25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269"/>
      <c r="M254" s="269"/>
      <c r="N254" s="269"/>
      <c r="O254" s="269"/>
      <c r="P254" s="32"/>
      <c r="Q254" s="32"/>
      <c r="R254" s="32"/>
      <c r="S254" s="32"/>
      <c r="T254" s="32"/>
    </row>
    <row r="255" spans="1:20" ht="15.75" x14ac:dyDescent="0.25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269"/>
      <c r="M255" s="269"/>
      <c r="N255" s="269"/>
      <c r="O255" s="269"/>
      <c r="P255" s="32"/>
      <c r="Q255" s="32"/>
      <c r="R255" s="32"/>
      <c r="S255" s="32"/>
      <c r="T255" s="32"/>
    </row>
    <row r="256" spans="1:20" ht="15.75" x14ac:dyDescent="0.25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269"/>
      <c r="M256" s="269"/>
      <c r="N256" s="269"/>
      <c r="O256" s="269"/>
      <c r="P256" s="32"/>
      <c r="Q256" s="32"/>
      <c r="R256" s="32"/>
      <c r="S256" s="32"/>
      <c r="T256" s="32"/>
    </row>
    <row r="257" spans="1:20" ht="15.75" x14ac:dyDescent="0.25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269"/>
      <c r="M257" s="269"/>
      <c r="N257" s="269"/>
      <c r="O257" s="269"/>
      <c r="P257" s="32"/>
      <c r="Q257" s="32"/>
      <c r="R257" s="32"/>
      <c r="S257" s="32"/>
      <c r="T257" s="32"/>
    </row>
    <row r="258" spans="1:20" ht="15.75" x14ac:dyDescent="0.25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269"/>
      <c r="M258" s="269"/>
      <c r="N258" s="269"/>
      <c r="O258" s="269"/>
      <c r="P258" s="32"/>
      <c r="Q258" s="32"/>
      <c r="R258" s="32"/>
      <c r="S258" s="32"/>
      <c r="T258" s="32"/>
    </row>
    <row r="259" spans="1:20" ht="15.75" x14ac:dyDescent="0.25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269"/>
      <c r="M259" s="269"/>
      <c r="N259" s="269"/>
      <c r="O259" s="269"/>
      <c r="P259" s="32"/>
      <c r="Q259" s="32"/>
      <c r="R259" s="32"/>
      <c r="S259" s="32"/>
      <c r="T259" s="32"/>
    </row>
    <row r="260" spans="1:20" ht="15.75" x14ac:dyDescent="0.25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269"/>
      <c r="M260" s="269"/>
      <c r="N260" s="269"/>
      <c r="O260" s="269"/>
      <c r="P260" s="32"/>
      <c r="Q260" s="32"/>
      <c r="R260" s="32"/>
      <c r="S260" s="32"/>
      <c r="T260" s="32"/>
    </row>
    <row r="261" spans="1:20" ht="15.75" x14ac:dyDescent="0.25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269"/>
      <c r="M261" s="269"/>
      <c r="N261" s="269"/>
      <c r="O261" s="269"/>
      <c r="P261" s="32"/>
      <c r="Q261" s="32"/>
      <c r="R261" s="32"/>
      <c r="S261" s="32"/>
      <c r="T261" s="32"/>
    </row>
    <row r="262" spans="1:20" ht="15.75" x14ac:dyDescent="0.25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269"/>
      <c r="M262" s="269"/>
      <c r="N262" s="269"/>
      <c r="O262" s="269"/>
      <c r="P262" s="32"/>
      <c r="Q262" s="32"/>
      <c r="R262" s="32"/>
      <c r="S262" s="32"/>
      <c r="T262" s="32"/>
    </row>
    <row r="263" spans="1:20" ht="15.75" x14ac:dyDescent="0.25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269"/>
      <c r="M263" s="269"/>
      <c r="N263" s="269"/>
      <c r="O263" s="269"/>
      <c r="P263" s="32"/>
      <c r="Q263" s="32"/>
      <c r="R263" s="32"/>
      <c r="S263" s="32"/>
      <c r="T263" s="32"/>
    </row>
    <row r="264" spans="1:20" ht="15.75" x14ac:dyDescent="0.25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269"/>
      <c r="M264" s="269"/>
      <c r="N264" s="269"/>
      <c r="O264" s="269"/>
      <c r="P264" s="32"/>
      <c r="Q264" s="32"/>
      <c r="R264" s="32"/>
      <c r="S264" s="32"/>
      <c r="T264" s="32"/>
    </row>
    <row r="265" spans="1:20" ht="15.75" x14ac:dyDescent="0.25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269"/>
      <c r="M265" s="269"/>
      <c r="N265" s="269"/>
      <c r="O265" s="269"/>
      <c r="P265" s="32"/>
      <c r="Q265" s="32"/>
      <c r="R265" s="32"/>
      <c r="S265" s="32"/>
      <c r="T265" s="32"/>
    </row>
    <row r="266" spans="1:20" ht="15.75" x14ac:dyDescent="0.25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269"/>
      <c r="M266" s="269"/>
      <c r="N266" s="269"/>
      <c r="O266" s="269"/>
      <c r="P266" s="32"/>
      <c r="Q266" s="32"/>
      <c r="R266" s="32"/>
      <c r="S266" s="32"/>
      <c r="T266" s="32"/>
    </row>
    <row r="267" spans="1:20" ht="15.75" x14ac:dyDescent="0.25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269"/>
      <c r="M267" s="269"/>
      <c r="N267" s="269"/>
      <c r="O267" s="269"/>
      <c r="P267" s="32"/>
      <c r="Q267" s="32"/>
      <c r="R267" s="32"/>
      <c r="S267" s="32"/>
      <c r="T267" s="32"/>
    </row>
    <row r="268" spans="1:20" ht="15.75" x14ac:dyDescent="0.25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269"/>
      <c r="M268" s="269"/>
      <c r="N268" s="269"/>
      <c r="O268" s="269"/>
      <c r="P268" s="32"/>
      <c r="Q268" s="32"/>
      <c r="R268" s="32"/>
      <c r="S268" s="32"/>
      <c r="T268" s="32"/>
    </row>
    <row r="269" spans="1:20" ht="15.75" x14ac:dyDescent="0.25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269"/>
      <c r="M269" s="269"/>
      <c r="N269" s="269"/>
      <c r="O269" s="269"/>
      <c r="P269" s="32"/>
      <c r="Q269" s="32"/>
      <c r="R269" s="32"/>
      <c r="S269" s="32"/>
      <c r="T269" s="32"/>
    </row>
    <row r="270" spans="1:20" ht="15.75" x14ac:dyDescent="0.25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269"/>
      <c r="M270" s="269"/>
      <c r="N270" s="269"/>
      <c r="O270" s="269"/>
      <c r="P270" s="32"/>
      <c r="Q270" s="32"/>
      <c r="R270" s="32"/>
      <c r="S270" s="32"/>
      <c r="T270" s="32"/>
    </row>
    <row r="271" spans="1:20" ht="15.75" x14ac:dyDescent="0.25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269"/>
      <c r="M271" s="269"/>
      <c r="N271" s="269"/>
      <c r="O271" s="269"/>
      <c r="P271" s="32"/>
      <c r="Q271" s="32"/>
      <c r="R271" s="32"/>
      <c r="S271" s="32"/>
      <c r="T271" s="32"/>
    </row>
    <row r="272" spans="1:20" ht="15.75" x14ac:dyDescent="0.25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269"/>
      <c r="M272" s="269"/>
      <c r="N272" s="269"/>
      <c r="O272" s="269"/>
      <c r="P272" s="32"/>
      <c r="Q272" s="32"/>
      <c r="R272" s="32"/>
      <c r="S272" s="32"/>
      <c r="T272" s="32"/>
    </row>
    <row r="273" spans="1:20" ht="15.75" x14ac:dyDescent="0.25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269"/>
      <c r="M273" s="269"/>
      <c r="N273" s="269"/>
      <c r="O273" s="269"/>
      <c r="P273" s="32"/>
      <c r="Q273" s="32"/>
      <c r="R273" s="32"/>
      <c r="S273" s="32"/>
      <c r="T273" s="32"/>
    </row>
    <row r="274" spans="1:20" ht="15.75" x14ac:dyDescent="0.25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269"/>
      <c r="M274" s="269"/>
      <c r="N274" s="269"/>
      <c r="O274" s="269"/>
      <c r="P274" s="32"/>
      <c r="Q274" s="32"/>
      <c r="R274" s="32"/>
      <c r="S274" s="32"/>
      <c r="T274" s="32"/>
    </row>
    <row r="275" spans="1:20" ht="15.75" x14ac:dyDescent="0.25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269"/>
      <c r="M275" s="269"/>
      <c r="N275" s="269"/>
      <c r="O275" s="269"/>
      <c r="P275" s="32"/>
      <c r="Q275" s="32"/>
      <c r="R275" s="32"/>
      <c r="S275" s="32"/>
      <c r="T275" s="32"/>
    </row>
    <row r="276" spans="1:20" ht="15.75" x14ac:dyDescent="0.25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269"/>
      <c r="M276" s="269"/>
      <c r="N276" s="269"/>
      <c r="O276" s="269"/>
      <c r="P276" s="32"/>
      <c r="Q276" s="32"/>
      <c r="R276" s="32"/>
      <c r="S276" s="32"/>
      <c r="T276" s="32"/>
    </row>
    <row r="277" spans="1:20" ht="15.75" x14ac:dyDescent="0.25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269"/>
      <c r="M277" s="269"/>
      <c r="N277" s="269"/>
      <c r="O277" s="269"/>
      <c r="P277" s="32"/>
      <c r="Q277" s="32"/>
      <c r="R277" s="32"/>
      <c r="S277" s="32"/>
      <c r="T277" s="32"/>
    </row>
    <row r="278" spans="1:20" ht="15.75" x14ac:dyDescent="0.25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269"/>
      <c r="M278" s="269"/>
      <c r="N278" s="269"/>
      <c r="O278" s="269"/>
      <c r="P278" s="32"/>
      <c r="Q278" s="32"/>
      <c r="R278" s="32"/>
      <c r="S278" s="32"/>
      <c r="T278" s="32"/>
    </row>
    <row r="279" spans="1:20" ht="15.75" x14ac:dyDescent="0.25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269"/>
      <c r="M279" s="269"/>
      <c r="N279" s="269"/>
      <c r="O279" s="269"/>
      <c r="P279" s="32"/>
      <c r="Q279" s="32"/>
      <c r="R279" s="32"/>
      <c r="S279" s="32"/>
      <c r="T279" s="32"/>
    </row>
    <row r="280" spans="1:20" ht="15.75" x14ac:dyDescent="0.25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269"/>
      <c r="M280" s="269"/>
      <c r="N280" s="269"/>
      <c r="O280" s="269"/>
      <c r="P280" s="32"/>
      <c r="Q280" s="32"/>
      <c r="R280" s="32"/>
      <c r="S280" s="32"/>
      <c r="T280" s="32"/>
    </row>
    <row r="281" spans="1:20" ht="15.75" x14ac:dyDescent="0.25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269"/>
      <c r="M281" s="269"/>
      <c r="N281" s="269"/>
      <c r="O281" s="269"/>
      <c r="P281" s="32"/>
      <c r="Q281" s="32"/>
      <c r="R281" s="32"/>
      <c r="S281" s="32"/>
      <c r="T281" s="32"/>
    </row>
    <row r="282" spans="1:20" ht="15.75" x14ac:dyDescent="0.25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269"/>
      <c r="M282" s="269"/>
      <c r="N282" s="269"/>
      <c r="O282" s="269"/>
      <c r="P282" s="32"/>
      <c r="Q282" s="32"/>
      <c r="R282" s="32"/>
      <c r="S282" s="32"/>
      <c r="T282" s="32"/>
    </row>
    <row r="283" spans="1:20" ht="15.75" x14ac:dyDescent="0.25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269"/>
      <c r="M283" s="269"/>
      <c r="N283" s="269"/>
      <c r="O283" s="269"/>
      <c r="P283" s="32"/>
      <c r="Q283" s="32"/>
      <c r="R283" s="32"/>
      <c r="S283" s="32"/>
      <c r="T283" s="32"/>
    </row>
    <row r="284" spans="1:20" ht="15.75" x14ac:dyDescent="0.25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269"/>
      <c r="M284" s="269"/>
      <c r="N284" s="269"/>
      <c r="O284" s="269"/>
      <c r="P284" s="32"/>
      <c r="Q284" s="32"/>
      <c r="R284" s="32"/>
      <c r="S284" s="32"/>
      <c r="T284" s="32"/>
    </row>
    <row r="285" spans="1:20" ht="15.75" x14ac:dyDescent="0.25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269"/>
      <c r="M285" s="269"/>
      <c r="N285" s="269"/>
      <c r="O285" s="269"/>
      <c r="P285" s="32"/>
      <c r="Q285" s="32"/>
      <c r="R285" s="32"/>
      <c r="S285" s="32"/>
      <c r="T285" s="32"/>
    </row>
    <row r="286" spans="1:20" ht="15.75" x14ac:dyDescent="0.25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269"/>
      <c r="M286" s="269"/>
      <c r="N286" s="269"/>
      <c r="O286" s="269"/>
      <c r="P286" s="32"/>
      <c r="Q286" s="32"/>
      <c r="R286" s="32"/>
      <c r="S286" s="32"/>
      <c r="T286" s="32"/>
    </row>
    <row r="287" spans="1:20" ht="15.75" x14ac:dyDescent="0.25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269"/>
      <c r="M287" s="269"/>
      <c r="N287" s="269"/>
      <c r="O287" s="269"/>
      <c r="P287" s="32"/>
      <c r="Q287" s="32"/>
      <c r="R287" s="32"/>
      <c r="S287" s="32"/>
      <c r="T287" s="32"/>
    </row>
    <row r="288" spans="1:20" ht="15.75" x14ac:dyDescent="0.25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269"/>
      <c r="M288" s="269"/>
      <c r="N288" s="269"/>
      <c r="O288" s="269"/>
      <c r="P288" s="32"/>
      <c r="Q288" s="32"/>
      <c r="R288" s="32"/>
      <c r="S288" s="32"/>
      <c r="T288" s="32"/>
    </row>
    <row r="289" spans="1:20" ht="15.75" x14ac:dyDescent="0.25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269"/>
      <c r="M289" s="269"/>
      <c r="N289" s="269"/>
      <c r="O289" s="269"/>
      <c r="P289" s="32"/>
      <c r="Q289" s="32"/>
      <c r="R289" s="32"/>
      <c r="S289" s="32"/>
      <c r="T289" s="32"/>
    </row>
    <row r="290" spans="1:20" ht="15.75" x14ac:dyDescent="0.25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269"/>
      <c r="M290" s="269"/>
      <c r="N290" s="269"/>
      <c r="O290" s="269"/>
      <c r="P290" s="32"/>
      <c r="Q290" s="32"/>
      <c r="R290" s="32"/>
      <c r="S290" s="32"/>
      <c r="T290" s="32"/>
    </row>
    <row r="291" spans="1:20" ht="15.75" x14ac:dyDescent="0.25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269"/>
      <c r="M291" s="269"/>
      <c r="N291" s="269"/>
      <c r="O291" s="269"/>
      <c r="P291" s="32"/>
      <c r="Q291" s="32"/>
      <c r="R291" s="32"/>
      <c r="S291" s="32"/>
      <c r="T291" s="32"/>
    </row>
    <row r="292" spans="1:20" ht="15.75" x14ac:dyDescent="0.25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269"/>
      <c r="M292" s="269"/>
      <c r="N292" s="269"/>
      <c r="O292" s="269"/>
      <c r="P292" s="32"/>
      <c r="Q292" s="32"/>
      <c r="R292" s="32"/>
      <c r="S292" s="32"/>
      <c r="T292" s="32"/>
    </row>
    <row r="293" spans="1:20" ht="15.75" x14ac:dyDescent="0.25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269"/>
      <c r="M293" s="269"/>
      <c r="N293" s="269"/>
      <c r="O293" s="269"/>
      <c r="P293" s="32"/>
      <c r="Q293" s="32"/>
      <c r="R293" s="32"/>
      <c r="S293" s="32"/>
      <c r="T293" s="32"/>
    </row>
    <row r="294" spans="1:20" ht="15.75" x14ac:dyDescent="0.25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269"/>
      <c r="M294" s="269"/>
      <c r="N294" s="269"/>
      <c r="O294" s="269"/>
      <c r="P294" s="32"/>
      <c r="Q294" s="32"/>
      <c r="R294" s="32"/>
      <c r="S294" s="32"/>
      <c r="T294" s="32"/>
    </row>
    <row r="295" spans="1:20" ht="15.75" x14ac:dyDescent="0.25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269"/>
      <c r="M295" s="269"/>
      <c r="N295" s="269"/>
      <c r="O295" s="269"/>
      <c r="P295" s="32"/>
      <c r="Q295" s="32"/>
      <c r="R295" s="32"/>
      <c r="S295" s="32"/>
      <c r="T295" s="32"/>
    </row>
    <row r="296" spans="1:20" ht="15.75" x14ac:dyDescent="0.25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269"/>
      <c r="M296" s="269"/>
      <c r="N296" s="269"/>
      <c r="O296" s="269"/>
      <c r="P296" s="32"/>
      <c r="Q296" s="32"/>
      <c r="R296" s="32"/>
      <c r="S296" s="32"/>
      <c r="T296" s="32"/>
    </row>
    <row r="297" spans="1:20" ht="15.75" x14ac:dyDescent="0.25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269"/>
      <c r="M297" s="269"/>
      <c r="N297" s="269"/>
      <c r="O297" s="269"/>
      <c r="P297" s="32"/>
      <c r="Q297" s="32"/>
      <c r="R297" s="32"/>
      <c r="S297" s="32"/>
      <c r="T297" s="32"/>
    </row>
    <row r="298" spans="1:20" ht="15.75" x14ac:dyDescent="0.25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269"/>
      <c r="M298" s="269"/>
      <c r="N298" s="269"/>
      <c r="O298" s="269"/>
      <c r="P298" s="32"/>
      <c r="Q298" s="32"/>
      <c r="R298" s="32"/>
      <c r="S298" s="32"/>
      <c r="T298" s="32"/>
    </row>
    <row r="299" spans="1:20" ht="15.75" x14ac:dyDescent="0.25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269"/>
      <c r="M299" s="269"/>
      <c r="N299" s="269"/>
      <c r="O299" s="269"/>
      <c r="P299" s="32"/>
      <c r="Q299" s="32"/>
      <c r="R299" s="32"/>
      <c r="S299" s="32"/>
      <c r="T299" s="32"/>
    </row>
    <row r="300" spans="1:20" ht="15.75" x14ac:dyDescent="0.25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269"/>
      <c r="M300" s="269"/>
      <c r="N300" s="269"/>
      <c r="O300" s="269"/>
      <c r="P300" s="32"/>
      <c r="Q300" s="32"/>
      <c r="R300" s="32"/>
      <c r="S300" s="32"/>
      <c r="T300" s="32"/>
    </row>
    <row r="301" spans="1:20" ht="15.75" x14ac:dyDescent="0.25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269"/>
      <c r="M301" s="269"/>
      <c r="N301" s="269"/>
      <c r="O301" s="269"/>
      <c r="P301" s="32"/>
      <c r="Q301" s="32"/>
      <c r="R301" s="32"/>
      <c r="S301" s="32"/>
      <c r="T301" s="32"/>
    </row>
    <row r="302" spans="1:20" ht="15.75" x14ac:dyDescent="0.25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269"/>
      <c r="M302" s="269"/>
      <c r="N302" s="269"/>
      <c r="O302" s="269"/>
      <c r="P302" s="32"/>
      <c r="Q302" s="32"/>
      <c r="R302" s="32"/>
      <c r="S302" s="32"/>
      <c r="T302" s="32"/>
    </row>
    <row r="303" spans="1:20" ht="15.75" x14ac:dyDescent="0.25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269"/>
      <c r="M303" s="269"/>
      <c r="N303" s="269"/>
      <c r="O303" s="269"/>
      <c r="P303" s="32"/>
      <c r="Q303" s="32"/>
      <c r="R303" s="32"/>
      <c r="S303" s="32"/>
      <c r="T303" s="32"/>
    </row>
    <row r="304" spans="1:20" ht="15.75" x14ac:dyDescent="0.25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269"/>
      <c r="M304" s="269"/>
      <c r="N304" s="269"/>
      <c r="O304" s="269"/>
      <c r="P304" s="32"/>
      <c r="Q304" s="32"/>
      <c r="R304" s="32"/>
      <c r="S304" s="32"/>
      <c r="T304" s="32"/>
    </row>
    <row r="305" spans="1:20" ht="15.75" x14ac:dyDescent="0.25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269"/>
      <c r="M305" s="269"/>
      <c r="N305" s="269"/>
      <c r="O305" s="269"/>
      <c r="P305" s="32"/>
      <c r="Q305" s="32"/>
      <c r="R305" s="32"/>
      <c r="S305" s="32"/>
      <c r="T305" s="32"/>
    </row>
    <row r="306" spans="1:20" ht="15.75" x14ac:dyDescent="0.25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269"/>
      <c r="M306" s="269"/>
      <c r="N306" s="269"/>
      <c r="O306" s="269"/>
      <c r="P306" s="32"/>
      <c r="Q306" s="32"/>
      <c r="R306" s="32"/>
      <c r="S306" s="32"/>
      <c r="T306" s="32"/>
    </row>
    <row r="307" spans="1:20" ht="15.75" x14ac:dyDescent="0.25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269"/>
      <c r="M307" s="269"/>
      <c r="N307" s="269"/>
      <c r="O307" s="269"/>
      <c r="P307" s="32"/>
      <c r="Q307" s="32"/>
      <c r="R307" s="32"/>
      <c r="S307" s="32"/>
      <c r="T307" s="32"/>
    </row>
    <row r="308" spans="1:20" ht="15.75" x14ac:dyDescent="0.25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269"/>
      <c r="M308" s="269"/>
      <c r="N308" s="269"/>
      <c r="O308" s="269"/>
      <c r="P308" s="32"/>
      <c r="Q308" s="32"/>
      <c r="R308" s="32"/>
      <c r="S308" s="32"/>
      <c r="T308" s="32"/>
    </row>
    <row r="309" spans="1:20" ht="15.75" x14ac:dyDescent="0.25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269"/>
      <c r="M309" s="269"/>
      <c r="N309" s="269"/>
      <c r="O309" s="269"/>
      <c r="P309" s="32"/>
      <c r="Q309" s="32"/>
      <c r="R309" s="32"/>
      <c r="S309" s="32"/>
      <c r="T309" s="32"/>
    </row>
    <row r="310" spans="1:20" ht="15.75" x14ac:dyDescent="0.25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269"/>
      <c r="M310" s="269"/>
      <c r="N310" s="269"/>
      <c r="O310" s="269"/>
      <c r="P310" s="32"/>
      <c r="Q310" s="32"/>
      <c r="R310" s="32"/>
      <c r="S310" s="32"/>
      <c r="T310" s="32"/>
    </row>
    <row r="311" spans="1:20" ht="15.75" x14ac:dyDescent="0.25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269"/>
      <c r="M311" s="269"/>
      <c r="N311" s="269"/>
      <c r="O311" s="269"/>
      <c r="P311" s="32"/>
      <c r="Q311" s="32"/>
      <c r="R311" s="32"/>
      <c r="S311" s="32"/>
      <c r="T311" s="32"/>
    </row>
    <row r="312" spans="1:20" ht="15.75" x14ac:dyDescent="0.25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269"/>
      <c r="M312" s="269"/>
      <c r="N312" s="269"/>
      <c r="O312" s="269"/>
      <c r="P312" s="32"/>
      <c r="Q312" s="32"/>
      <c r="R312" s="32"/>
      <c r="S312" s="32"/>
      <c r="T312" s="32"/>
    </row>
    <row r="313" spans="1:20" ht="15.75" x14ac:dyDescent="0.25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269"/>
      <c r="M313" s="269"/>
      <c r="N313" s="269"/>
      <c r="O313" s="269"/>
      <c r="P313" s="32"/>
      <c r="Q313" s="32"/>
      <c r="R313" s="32"/>
      <c r="S313" s="32"/>
      <c r="T313" s="32"/>
    </row>
    <row r="314" spans="1:20" ht="15.75" x14ac:dyDescent="0.25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269"/>
      <c r="M314" s="269"/>
      <c r="N314" s="269"/>
      <c r="O314" s="269"/>
      <c r="P314" s="32"/>
      <c r="Q314" s="32"/>
      <c r="R314" s="32"/>
      <c r="S314" s="32"/>
      <c r="T314" s="32"/>
    </row>
    <row r="315" spans="1:20" ht="15.75" x14ac:dyDescent="0.25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269"/>
      <c r="M315" s="269"/>
      <c r="N315" s="269"/>
      <c r="O315" s="269"/>
      <c r="P315" s="32"/>
      <c r="Q315" s="32"/>
      <c r="R315" s="32"/>
      <c r="S315" s="32"/>
      <c r="T315" s="32"/>
    </row>
    <row r="316" spans="1:20" ht="15.75" x14ac:dyDescent="0.25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269"/>
      <c r="M316" s="269"/>
      <c r="N316" s="269"/>
      <c r="O316" s="269"/>
      <c r="P316" s="32"/>
      <c r="Q316" s="32"/>
      <c r="R316" s="32"/>
      <c r="S316" s="32"/>
      <c r="T316" s="32"/>
    </row>
    <row r="317" spans="1:20" ht="15.75" x14ac:dyDescent="0.25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269"/>
      <c r="M317" s="269"/>
      <c r="N317" s="269"/>
      <c r="O317" s="269"/>
      <c r="P317" s="32"/>
      <c r="Q317" s="32"/>
      <c r="R317" s="32"/>
      <c r="S317" s="32"/>
      <c r="T317" s="32"/>
    </row>
    <row r="318" spans="1:20" ht="15.75" x14ac:dyDescent="0.25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269"/>
      <c r="M318" s="269"/>
      <c r="N318" s="269"/>
      <c r="O318" s="269"/>
      <c r="P318" s="32"/>
      <c r="Q318" s="32"/>
      <c r="R318" s="32"/>
      <c r="S318" s="32"/>
      <c r="T318" s="32"/>
    </row>
    <row r="319" spans="1:20" ht="15.75" x14ac:dyDescent="0.25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269"/>
      <c r="M319" s="269"/>
      <c r="N319" s="269"/>
      <c r="O319" s="269"/>
      <c r="P319" s="32"/>
      <c r="Q319" s="32"/>
      <c r="R319" s="32"/>
      <c r="S319" s="32"/>
      <c r="T319" s="32"/>
    </row>
    <row r="320" spans="1:20" ht="15.75" x14ac:dyDescent="0.25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269"/>
      <c r="M320" s="269"/>
      <c r="N320" s="269"/>
      <c r="O320" s="269"/>
      <c r="P320" s="32"/>
      <c r="Q320" s="32"/>
      <c r="R320" s="32"/>
      <c r="S320" s="32"/>
      <c r="T320" s="32"/>
    </row>
    <row r="321" spans="1:20" ht="15.75" x14ac:dyDescent="0.25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269"/>
      <c r="M321" s="269"/>
      <c r="N321" s="269"/>
      <c r="O321" s="269"/>
      <c r="P321" s="32"/>
      <c r="Q321" s="32"/>
      <c r="R321" s="32"/>
      <c r="S321" s="32"/>
      <c r="T321" s="32"/>
    </row>
    <row r="322" spans="1:20" ht="15.75" x14ac:dyDescent="0.25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269"/>
      <c r="M322" s="269"/>
      <c r="N322" s="269"/>
      <c r="O322" s="269"/>
      <c r="P322" s="32"/>
      <c r="Q322" s="32"/>
      <c r="R322" s="32"/>
      <c r="S322" s="32"/>
      <c r="T322" s="32"/>
    </row>
    <row r="323" spans="1:20" ht="15.75" x14ac:dyDescent="0.25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269"/>
      <c r="M323" s="269"/>
      <c r="N323" s="269"/>
      <c r="O323" s="269"/>
      <c r="P323" s="32"/>
      <c r="Q323" s="32"/>
      <c r="R323" s="32"/>
      <c r="S323" s="32"/>
      <c r="T323" s="32"/>
    </row>
    <row r="324" spans="1:20" ht="15.75" x14ac:dyDescent="0.25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269"/>
      <c r="M324" s="269"/>
      <c r="N324" s="269"/>
      <c r="O324" s="269"/>
      <c r="P324" s="32"/>
      <c r="Q324" s="32"/>
      <c r="R324" s="32"/>
      <c r="S324" s="32"/>
      <c r="T324" s="32"/>
    </row>
    <row r="325" spans="1:20" ht="15.75" x14ac:dyDescent="0.25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269"/>
      <c r="M325" s="269"/>
      <c r="N325" s="269"/>
      <c r="O325" s="269"/>
      <c r="P325" s="32"/>
      <c r="Q325" s="32"/>
      <c r="R325" s="32"/>
      <c r="S325" s="32"/>
      <c r="T325" s="32"/>
    </row>
    <row r="326" spans="1:20" ht="15.75" x14ac:dyDescent="0.25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269"/>
      <c r="M326" s="269"/>
      <c r="N326" s="269"/>
      <c r="O326" s="269"/>
      <c r="P326" s="32"/>
      <c r="Q326" s="32"/>
      <c r="R326" s="32"/>
      <c r="S326" s="32"/>
      <c r="T326" s="32"/>
    </row>
    <row r="327" spans="1:20" ht="15.75" x14ac:dyDescent="0.25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269"/>
      <c r="M327" s="269"/>
      <c r="N327" s="269"/>
      <c r="O327" s="269"/>
      <c r="P327" s="32"/>
      <c r="Q327" s="32"/>
      <c r="R327" s="32"/>
      <c r="S327" s="32"/>
      <c r="T327" s="32"/>
    </row>
    <row r="328" spans="1:20" ht="15.75" x14ac:dyDescent="0.25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269"/>
      <c r="M328" s="269"/>
      <c r="N328" s="269"/>
      <c r="O328" s="269"/>
      <c r="P328" s="32"/>
      <c r="Q328" s="32"/>
      <c r="R328" s="32"/>
      <c r="S328" s="32"/>
      <c r="T328" s="32"/>
    </row>
    <row r="329" spans="1:20" ht="15.75" x14ac:dyDescent="0.25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269"/>
      <c r="M329" s="269"/>
      <c r="N329" s="269"/>
      <c r="O329" s="269"/>
      <c r="P329" s="32"/>
      <c r="Q329" s="32"/>
      <c r="R329" s="32"/>
      <c r="S329" s="32"/>
      <c r="T329" s="32"/>
    </row>
    <row r="330" spans="1:20" ht="15.75" x14ac:dyDescent="0.25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269"/>
      <c r="M330" s="269"/>
      <c r="N330" s="269"/>
      <c r="O330" s="269"/>
      <c r="P330" s="32"/>
      <c r="Q330" s="32"/>
      <c r="R330" s="32"/>
      <c r="S330" s="32"/>
      <c r="T330" s="32"/>
    </row>
    <row r="331" spans="1:20" ht="15.75" x14ac:dyDescent="0.25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269"/>
      <c r="M331" s="269"/>
      <c r="N331" s="269"/>
      <c r="O331" s="269"/>
      <c r="P331" s="32"/>
      <c r="Q331" s="32"/>
      <c r="R331" s="32"/>
      <c r="S331" s="32"/>
      <c r="T331" s="32"/>
    </row>
    <row r="332" spans="1:20" ht="15.75" x14ac:dyDescent="0.25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269"/>
      <c r="M332" s="269"/>
      <c r="N332" s="269"/>
      <c r="O332" s="269"/>
      <c r="P332" s="32"/>
      <c r="Q332" s="32"/>
      <c r="R332" s="32"/>
      <c r="S332" s="32"/>
      <c r="T332" s="32"/>
    </row>
    <row r="333" spans="1:20" ht="15.75" x14ac:dyDescent="0.25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269"/>
      <c r="M333" s="269"/>
      <c r="N333" s="269"/>
      <c r="O333" s="269"/>
      <c r="P333" s="32"/>
      <c r="Q333" s="32"/>
      <c r="R333" s="32"/>
      <c r="S333" s="32"/>
      <c r="T333" s="32"/>
    </row>
    <row r="334" spans="1:20" ht="15.75" x14ac:dyDescent="0.25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269"/>
      <c r="M334" s="269"/>
      <c r="N334" s="269"/>
      <c r="O334" s="269"/>
      <c r="P334" s="32"/>
      <c r="Q334" s="32"/>
      <c r="R334" s="32"/>
      <c r="S334" s="32"/>
      <c r="T334" s="32"/>
    </row>
    <row r="335" spans="1:20" ht="15.75" x14ac:dyDescent="0.25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269"/>
      <c r="M335" s="269"/>
      <c r="N335" s="269"/>
      <c r="O335" s="269"/>
      <c r="P335" s="32"/>
      <c r="Q335" s="32"/>
      <c r="R335" s="32"/>
      <c r="S335" s="32"/>
      <c r="T335" s="32"/>
    </row>
    <row r="336" spans="1:20" ht="15.75" x14ac:dyDescent="0.25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269"/>
      <c r="M336" s="269"/>
      <c r="N336" s="269"/>
      <c r="O336" s="269"/>
      <c r="P336" s="32"/>
      <c r="Q336" s="32"/>
      <c r="R336" s="32"/>
      <c r="S336" s="32"/>
      <c r="T336" s="32"/>
    </row>
    <row r="337" spans="1:20" ht="15.75" x14ac:dyDescent="0.25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269"/>
      <c r="M337" s="269"/>
      <c r="N337" s="269"/>
      <c r="O337" s="269"/>
      <c r="P337" s="32"/>
      <c r="Q337" s="32"/>
      <c r="R337" s="32"/>
      <c r="S337" s="32"/>
      <c r="T337" s="32"/>
    </row>
    <row r="338" spans="1:20" ht="15.75" x14ac:dyDescent="0.25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269"/>
      <c r="M338" s="269"/>
      <c r="N338" s="269"/>
      <c r="O338" s="269"/>
      <c r="P338" s="32"/>
      <c r="Q338" s="32"/>
      <c r="R338" s="32"/>
      <c r="S338" s="32"/>
      <c r="T338" s="32"/>
    </row>
    <row r="339" spans="1:20" ht="15.75" x14ac:dyDescent="0.25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269"/>
      <c r="M339" s="269"/>
      <c r="N339" s="269"/>
      <c r="O339" s="269"/>
      <c r="P339" s="32"/>
      <c r="Q339" s="32"/>
      <c r="R339" s="32"/>
      <c r="S339" s="32"/>
      <c r="T339" s="32"/>
    </row>
    <row r="340" spans="1:20" ht="15.75" x14ac:dyDescent="0.25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269"/>
      <c r="M340" s="269"/>
      <c r="N340" s="269"/>
      <c r="O340" s="269"/>
      <c r="P340" s="32"/>
      <c r="Q340" s="32"/>
      <c r="R340" s="32"/>
      <c r="S340" s="32"/>
      <c r="T340" s="32"/>
    </row>
    <row r="341" spans="1:20" ht="15.75" x14ac:dyDescent="0.25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269"/>
      <c r="M341" s="269"/>
      <c r="N341" s="269"/>
      <c r="O341" s="269"/>
      <c r="P341" s="32"/>
      <c r="Q341" s="32"/>
      <c r="R341" s="32"/>
      <c r="S341" s="32"/>
      <c r="T341" s="32"/>
    </row>
    <row r="342" spans="1:20" ht="15.75" x14ac:dyDescent="0.25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269"/>
      <c r="M342" s="269"/>
      <c r="N342" s="269"/>
      <c r="O342" s="269"/>
      <c r="P342" s="32"/>
      <c r="Q342" s="32"/>
      <c r="R342" s="32"/>
      <c r="S342" s="32"/>
      <c r="T342" s="32"/>
    </row>
    <row r="343" spans="1:20" ht="15.75" x14ac:dyDescent="0.25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269"/>
      <c r="M343" s="269"/>
      <c r="N343" s="269"/>
      <c r="O343" s="269"/>
      <c r="P343" s="32"/>
      <c r="Q343" s="32"/>
      <c r="R343" s="32"/>
      <c r="S343" s="32"/>
      <c r="T343" s="32"/>
    </row>
    <row r="344" spans="1:20" ht="15.75" x14ac:dyDescent="0.25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269"/>
      <c r="M344" s="269"/>
      <c r="N344" s="269"/>
      <c r="O344" s="269"/>
      <c r="P344" s="32"/>
      <c r="Q344" s="32"/>
      <c r="R344" s="32"/>
      <c r="S344" s="32"/>
      <c r="T344" s="32"/>
    </row>
    <row r="345" spans="1:20" ht="15.75" x14ac:dyDescent="0.25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269"/>
      <c r="M345" s="269"/>
      <c r="N345" s="269"/>
      <c r="O345" s="269"/>
      <c r="P345" s="32"/>
      <c r="Q345" s="32"/>
      <c r="R345" s="32"/>
      <c r="S345" s="32"/>
      <c r="T345" s="32"/>
    </row>
    <row r="346" spans="1:20" ht="15.75" x14ac:dyDescent="0.25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269"/>
      <c r="M346" s="269"/>
      <c r="N346" s="269"/>
      <c r="O346" s="269"/>
      <c r="P346" s="32"/>
      <c r="Q346" s="32"/>
      <c r="R346" s="32"/>
      <c r="S346" s="32"/>
      <c r="T346" s="32"/>
    </row>
    <row r="347" spans="1:20" ht="15.75" x14ac:dyDescent="0.25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269"/>
      <c r="M347" s="269"/>
      <c r="N347" s="269"/>
      <c r="O347" s="269"/>
      <c r="P347" s="32"/>
      <c r="Q347" s="32"/>
      <c r="R347" s="32"/>
      <c r="S347" s="32"/>
      <c r="T347" s="32"/>
    </row>
    <row r="348" spans="1:20" ht="15.75" x14ac:dyDescent="0.25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269"/>
      <c r="M348" s="269"/>
      <c r="N348" s="269"/>
      <c r="O348" s="269"/>
      <c r="P348" s="32"/>
      <c r="Q348" s="32"/>
      <c r="R348" s="32"/>
      <c r="S348" s="32"/>
      <c r="T348" s="32"/>
    </row>
    <row r="349" spans="1:20" ht="15.75" x14ac:dyDescent="0.25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269"/>
      <c r="M349" s="269"/>
      <c r="N349" s="269"/>
      <c r="O349" s="269"/>
      <c r="P349" s="32"/>
      <c r="Q349" s="32"/>
      <c r="R349" s="32"/>
      <c r="S349" s="32"/>
      <c r="T349" s="32"/>
    </row>
    <row r="350" spans="1:20" ht="15.75" x14ac:dyDescent="0.25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269"/>
      <c r="M350" s="269"/>
      <c r="N350" s="269"/>
      <c r="O350" s="269"/>
      <c r="P350" s="32"/>
      <c r="Q350" s="32"/>
      <c r="R350" s="32"/>
      <c r="S350" s="32"/>
      <c r="T350" s="32"/>
    </row>
    <row r="351" spans="1:20" ht="15.75" x14ac:dyDescent="0.25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269"/>
      <c r="M351" s="269"/>
      <c r="N351" s="269"/>
      <c r="O351" s="269"/>
      <c r="P351" s="32"/>
      <c r="Q351" s="32"/>
      <c r="R351" s="32"/>
      <c r="S351" s="32"/>
      <c r="T351" s="32"/>
    </row>
    <row r="352" spans="1:20" ht="15.75" x14ac:dyDescent="0.25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269"/>
      <c r="M352" s="269"/>
      <c r="N352" s="269"/>
      <c r="O352" s="269"/>
      <c r="P352" s="32"/>
      <c r="Q352" s="32"/>
      <c r="R352" s="32"/>
      <c r="S352" s="32"/>
      <c r="T352" s="32"/>
    </row>
    <row r="353" spans="1:20" ht="15.75" x14ac:dyDescent="0.25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269"/>
      <c r="M353" s="269"/>
      <c r="N353" s="269"/>
      <c r="O353" s="269"/>
      <c r="P353" s="32"/>
      <c r="Q353" s="32"/>
      <c r="R353" s="32"/>
      <c r="S353" s="32"/>
      <c r="T353" s="32"/>
    </row>
    <row r="354" spans="1:20" ht="15.75" x14ac:dyDescent="0.25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269"/>
      <c r="M354" s="269"/>
      <c r="N354" s="269"/>
      <c r="O354" s="269"/>
      <c r="P354" s="32"/>
      <c r="Q354" s="32"/>
      <c r="R354" s="32"/>
      <c r="S354" s="32"/>
      <c r="T354" s="32"/>
    </row>
    <row r="355" spans="1:20" ht="15.75" x14ac:dyDescent="0.25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269"/>
      <c r="M355" s="269"/>
      <c r="N355" s="269"/>
      <c r="O355" s="269"/>
      <c r="P355" s="32"/>
      <c r="Q355" s="32"/>
      <c r="R355" s="32"/>
      <c r="S355" s="32"/>
      <c r="T355" s="32"/>
    </row>
    <row r="356" spans="1:20" ht="15.75" x14ac:dyDescent="0.25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269"/>
      <c r="M356" s="269"/>
      <c r="N356" s="269"/>
      <c r="O356" s="269"/>
      <c r="P356" s="32"/>
      <c r="Q356" s="32"/>
      <c r="R356" s="32"/>
      <c r="S356" s="32"/>
      <c r="T356" s="32"/>
    </row>
    <row r="357" spans="1:20" ht="15.75" x14ac:dyDescent="0.25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269"/>
      <c r="M357" s="269"/>
      <c r="N357" s="269"/>
      <c r="O357" s="269"/>
      <c r="P357" s="32"/>
      <c r="Q357" s="32"/>
      <c r="R357" s="32"/>
      <c r="S357" s="32"/>
      <c r="T357" s="32"/>
    </row>
    <row r="358" spans="1:20" ht="15.75" x14ac:dyDescent="0.25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269"/>
      <c r="M358" s="269"/>
      <c r="N358" s="269"/>
      <c r="O358" s="269"/>
      <c r="P358" s="32"/>
      <c r="Q358" s="32"/>
      <c r="R358" s="32"/>
      <c r="S358" s="32"/>
      <c r="T358" s="32"/>
    </row>
    <row r="359" spans="1:20" ht="15.75" x14ac:dyDescent="0.25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269"/>
      <c r="M359" s="269"/>
      <c r="N359" s="269"/>
      <c r="O359" s="269"/>
      <c r="P359" s="32"/>
      <c r="Q359" s="32"/>
      <c r="R359" s="32"/>
      <c r="S359" s="32"/>
      <c r="T359" s="32"/>
    </row>
    <row r="360" spans="1:20" ht="15.75" x14ac:dyDescent="0.25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269"/>
      <c r="M360" s="269"/>
      <c r="N360" s="269"/>
      <c r="O360" s="269"/>
      <c r="P360" s="32"/>
      <c r="Q360" s="32"/>
      <c r="R360" s="32"/>
      <c r="S360" s="32"/>
      <c r="T360" s="32"/>
    </row>
    <row r="361" spans="1:20" ht="15.75" x14ac:dyDescent="0.25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269"/>
      <c r="M361" s="269"/>
      <c r="N361" s="269"/>
      <c r="O361" s="269"/>
      <c r="P361" s="32"/>
      <c r="Q361" s="32"/>
      <c r="R361" s="32"/>
      <c r="S361" s="32"/>
      <c r="T361" s="32"/>
    </row>
    <row r="362" spans="1:20" ht="15.75" x14ac:dyDescent="0.25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269"/>
      <c r="M362" s="269"/>
      <c r="N362" s="269"/>
      <c r="O362" s="269"/>
      <c r="P362" s="32"/>
      <c r="Q362" s="32"/>
      <c r="R362" s="32"/>
      <c r="S362" s="32"/>
      <c r="T362" s="32"/>
    </row>
    <row r="363" spans="1:20" ht="15.75" x14ac:dyDescent="0.25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269"/>
      <c r="M363" s="269"/>
      <c r="N363" s="269"/>
      <c r="O363" s="269"/>
      <c r="P363" s="32"/>
      <c r="Q363" s="32"/>
      <c r="R363" s="32"/>
      <c r="S363" s="32"/>
      <c r="T363" s="32"/>
    </row>
    <row r="364" spans="1:20" ht="15.75" x14ac:dyDescent="0.25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269"/>
      <c r="M364" s="269"/>
      <c r="N364" s="269"/>
      <c r="O364" s="269"/>
      <c r="P364" s="32"/>
      <c r="Q364" s="32"/>
      <c r="R364" s="32"/>
      <c r="S364" s="32"/>
      <c r="T364" s="32"/>
    </row>
    <row r="365" spans="1:20" ht="15.75" x14ac:dyDescent="0.25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269"/>
      <c r="M365" s="269"/>
      <c r="N365" s="269"/>
      <c r="O365" s="269"/>
      <c r="P365" s="32"/>
      <c r="Q365" s="32"/>
      <c r="R365" s="32"/>
      <c r="S365" s="32"/>
      <c r="T365" s="32"/>
    </row>
    <row r="366" spans="1:20" ht="15.75" x14ac:dyDescent="0.25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269"/>
      <c r="M366" s="269"/>
      <c r="N366" s="269"/>
      <c r="O366" s="269"/>
      <c r="P366" s="32"/>
      <c r="Q366" s="32"/>
      <c r="R366" s="32"/>
      <c r="S366" s="32"/>
      <c r="T366" s="32"/>
    </row>
    <row r="367" spans="1:20" ht="15.75" x14ac:dyDescent="0.25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269"/>
      <c r="M367" s="269"/>
      <c r="N367" s="269"/>
      <c r="O367" s="269"/>
      <c r="P367" s="32"/>
      <c r="Q367" s="32"/>
      <c r="R367" s="32"/>
      <c r="S367" s="32"/>
      <c r="T367" s="32"/>
    </row>
    <row r="368" spans="1:20" ht="15.75" x14ac:dyDescent="0.25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269"/>
      <c r="M368" s="269"/>
      <c r="N368" s="269"/>
      <c r="O368" s="269"/>
      <c r="P368" s="32"/>
      <c r="Q368" s="32"/>
      <c r="R368" s="32"/>
      <c r="S368" s="32"/>
      <c r="T368" s="32"/>
    </row>
    <row r="369" spans="1:20" ht="15.75" x14ac:dyDescent="0.25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269"/>
      <c r="M369" s="269"/>
      <c r="N369" s="269"/>
      <c r="O369" s="269"/>
      <c r="P369" s="32"/>
      <c r="Q369" s="32"/>
      <c r="R369" s="32"/>
      <c r="S369" s="32"/>
      <c r="T369" s="32"/>
    </row>
    <row r="370" spans="1:20" ht="15.75" x14ac:dyDescent="0.25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269"/>
      <c r="M370" s="269"/>
      <c r="N370" s="269"/>
      <c r="O370" s="269"/>
      <c r="P370" s="32"/>
      <c r="Q370" s="32"/>
      <c r="R370" s="32"/>
      <c r="S370" s="32"/>
      <c r="T370" s="32"/>
    </row>
    <row r="371" spans="1:20" ht="15.75" x14ac:dyDescent="0.25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269"/>
      <c r="M371" s="269"/>
      <c r="N371" s="269"/>
      <c r="O371" s="269"/>
      <c r="P371" s="32"/>
      <c r="Q371" s="32"/>
      <c r="R371" s="32"/>
      <c r="S371" s="32"/>
      <c r="T371" s="32"/>
    </row>
    <row r="372" spans="1:20" ht="15.75" x14ac:dyDescent="0.25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269"/>
      <c r="M372" s="269"/>
      <c r="N372" s="269"/>
      <c r="O372" s="269"/>
      <c r="P372" s="32"/>
      <c r="Q372" s="32"/>
      <c r="R372" s="32"/>
      <c r="S372" s="32"/>
      <c r="T372" s="32"/>
    </row>
    <row r="373" spans="1:20" ht="15.75" x14ac:dyDescent="0.25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269"/>
      <c r="M373" s="269"/>
      <c r="N373" s="269"/>
      <c r="O373" s="269"/>
      <c r="P373" s="32"/>
      <c r="Q373" s="32"/>
      <c r="R373" s="32"/>
      <c r="S373" s="32"/>
      <c r="T373" s="32"/>
    </row>
    <row r="374" spans="1:20" ht="15.75" x14ac:dyDescent="0.25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269"/>
      <c r="M374" s="269"/>
      <c r="N374" s="269"/>
      <c r="O374" s="269"/>
      <c r="P374" s="32"/>
      <c r="Q374" s="32"/>
      <c r="R374" s="32"/>
      <c r="S374" s="32"/>
      <c r="T374" s="32"/>
    </row>
    <row r="375" spans="1:20" ht="15.75" x14ac:dyDescent="0.25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269"/>
      <c r="M375" s="269"/>
      <c r="N375" s="269"/>
      <c r="O375" s="269"/>
      <c r="P375" s="32"/>
      <c r="Q375" s="32"/>
      <c r="R375" s="32"/>
      <c r="S375" s="32"/>
      <c r="T375" s="32"/>
    </row>
    <row r="376" spans="1:20" ht="15.75" x14ac:dyDescent="0.25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269"/>
      <c r="M376" s="269"/>
      <c r="N376" s="269"/>
      <c r="O376" s="269"/>
      <c r="P376" s="32"/>
      <c r="Q376" s="32"/>
      <c r="R376" s="32"/>
      <c r="S376" s="32"/>
      <c r="T376" s="32"/>
    </row>
    <row r="377" spans="1:20" ht="15.75" x14ac:dyDescent="0.25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269"/>
      <c r="M377" s="269"/>
      <c r="N377" s="269"/>
      <c r="O377" s="269"/>
      <c r="P377" s="32"/>
      <c r="Q377" s="32"/>
      <c r="R377" s="32"/>
      <c r="S377" s="32"/>
      <c r="T377" s="32"/>
    </row>
    <row r="378" spans="1:20" ht="15.75" x14ac:dyDescent="0.25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269"/>
      <c r="M378" s="269"/>
      <c r="N378" s="269"/>
      <c r="O378" s="269"/>
      <c r="P378" s="32"/>
      <c r="Q378" s="32"/>
      <c r="R378" s="32"/>
      <c r="S378" s="32"/>
      <c r="T378" s="32"/>
    </row>
    <row r="379" spans="1:20" ht="15.75" x14ac:dyDescent="0.25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269"/>
      <c r="M379" s="269"/>
      <c r="N379" s="269"/>
      <c r="O379" s="269"/>
      <c r="P379" s="32"/>
      <c r="Q379" s="32"/>
      <c r="R379" s="32"/>
      <c r="S379" s="32"/>
      <c r="T379" s="32"/>
    </row>
    <row r="380" spans="1:20" ht="15.75" x14ac:dyDescent="0.25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269"/>
      <c r="M380" s="269"/>
      <c r="N380" s="269"/>
      <c r="O380" s="269"/>
      <c r="P380" s="32"/>
      <c r="Q380" s="32"/>
      <c r="R380" s="32"/>
      <c r="S380" s="32"/>
      <c r="T380" s="32"/>
    </row>
    <row r="381" spans="1:20" ht="15.75" x14ac:dyDescent="0.25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269"/>
      <c r="M381" s="269"/>
      <c r="N381" s="269"/>
      <c r="O381" s="269"/>
      <c r="P381" s="32"/>
      <c r="Q381" s="32"/>
      <c r="R381" s="32"/>
      <c r="S381" s="32"/>
      <c r="T381" s="32"/>
    </row>
    <row r="382" spans="1:20" ht="15.75" x14ac:dyDescent="0.25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269"/>
      <c r="M382" s="269"/>
      <c r="N382" s="269"/>
      <c r="O382" s="269"/>
      <c r="P382" s="32"/>
      <c r="Q382" s="32"/>
      <c r="R382" s="32"/>
      <c r="S382" s="32"/>
      <c r="T382" s="32"/>
    </row>
    <row r="383" spans="1:20" ht="15.75" x14ac:dyDescent="0.25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269"/>
      <c r="M383" s="269"/>
      <c r="N383" s="269"/>
      <c r="O383" s="269"/>
      <c r="P383" s="32"/>
      <c r="Q383" s="32"/>
      <c r="R383" s="32"/>
      <c r="S383" s="32"/>
      <c r="T383" s="32"/>
    </row>
    <row r="384" spans="1:20" ht="15.75" x14ac:dyDescent="0.25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269"/>
      <c r="M384" s="269"/>
      <c r="N384" s="269"/>
      <c r="O384" s="269"/>
      <c r="P384" s="32"/>
      <c r="Q384" s="32"/>
      <c r="R384" s="32"/>
      <c r="S384" s="32"/>
      <c r="T384" s="32"/>
    </row>
    <row r="385" spans="1:20" ht="15.75" x14ac:dyDescent="0.25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269"/>
      <c r="M385" s="269"/>
      <c r="N385" s="269"/>
      <c r="O385" s="269"/>
      <c r="P385" s="32"/>
      <c r="Q385" s="32"/>
      <c r="R385" s="32"/>
      <c r="S385" s="32"/>
      <c r="T385" s="32"/>
    </row>
    <row r="386" spans="1:20" ht="15.75" x14ac:dyDescent="0.25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269"/>
      <c r="M386" s="269"/>
      <c r="N386" s="269"/>
      <c r="O386" s="269"/>
      <c r="P386" s="32"/>
      <c r="Q386" s="32"/>
      <c r="R386" s="32"/>
      <c r="S386" s="32"/>
      <c r="T386" s="32"/>
    </row>
    <row r="387" spans="1:20" ht="15.75" x14ac:dyDescent="0.25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269"/>
      <c r="M387" s="269"/>
      <c r="N387" s="269"/>
      <c r="O387" s="269"/>
      <c r="P387" s="32"/>
      <c r="Q387" s="32"/>
      <c r="R387" s="32"/>
      <c r="S387" s="32"/>
      <c r="T387" s="32"/>
    </row>
    <row r="388" spans="1:20" ht="15.75" x14ac:dyDescent="0.25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269"/>
      <c r="M388" s="269"/>
      <c r="N388" s="269"/>
      <c r="O388" s="269"/>
      <c r="P388" s="32"/>
      <c r="Q388" s="32"/>
      <c r="R388" s="32"/>
      <c r="S388" s="32"/>
      <c r="T388" s="32"/>
    </row>
    <row r="389" spans="1:20" ht="15.75" x14ac:dyDescent="0.25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269"/>
      <c r="M389" s="269"/>
      <c r="N389" s="269"/>
      <c r="O389" s="269"/>
      <c r="P389" s="32"/>
      <c r="Q389" s="32"/>
      <c r="R389" s="32"/>
      <c r="S389" s="32"/>
      <c r="T389" s="32"/>
    </row>
    <row r="390" spans="1:20" ht="15.75" x14ac:dyDescent="0.25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269"/>
      <c r="M390" s="269"/>
      <c r="N390" s="269"/>
      <c r="O390" s="269"/>
      <c r="P390" s="32"/>
      <c r="Q390" s="32"/>
      <c r="R390" s="32"/>
      <c r="S390" s="32"/>
      <c r="T390" s="32"/>
    </row>
    <row r="391" spans="1:20" ht="15.75" x14ac:dyDescent="0.25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269"/>
      <c r="M391" s="269"/>
      <c r="N391" s="269"/>
      <c r="O391" s="269"/>
      <c r="P391" s="32"/>
      <c r="Q391" s="32"/>
      <c r="R391" s="32"/>
      <c r="S391" s="32"/>
      <c r="T391" s="32"/>
    </row>
    <row r="392" spans="1:20" ht="15.75" x14ac:dyDescent="0.25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269"/>
      <c r="M392" s="269"/>
      <c r="N392" s="269"/>
      <c r="O392" s="269"/>
      <c r="P392" s="32"/>
      <c r="Q392" s="32"/>
      <c r="R392" s="32"/>
      <c r="S392" s="32"/>
      <c r="T392" s="32"/>
    </row>
    <row r="393" spans="1:20" ht="15.75" x14ac:dyDescent="0.25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269"/>
      <c r="M393" s="269"/>
      <c r="N393" s="269"/>
      <c r="O393" s="269"/>
      <c r="P393" s="32"/>
      <c r="Q393" s="32"/>
      <c r="R393" s="32"/>
      <c r="S393" s="32"/>
      <c r="T393" s="32"/>
    </row>
    <row r="394" spans="1:20" ht="15.75" x14ac:dyDescent="0.25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269"/>
      <c r="M394" s="269"/>
      <c r="N394" s="269"/>
      <c r="O394" s="269"/>
      <c r="P394" s="32"/>
      <c r="Q394" s="32"/>
      <c r="R394" s="32"/>
      <c r="S394" s="32"/>
      <c r="T394" s="32"/>
    </row>
    <row r="395" spans="1:20" ht="15.75" x14ac:dyDescent="0.25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269"/>
      <c r="M395" s="269"/>
      <c r="N395" s="269"/>
      <c r="O395" s="269"/>
      <c r="P395" s="32"/>
      <c r="Q395" s="32"/>
      <c r="R395" s="32"/>
      <c r="S395" s="32"/>
      <c r="T395" s="32"/>
    </row>
    <row r="396" spans="1:20" ht="15.75" x14ac:dyDescent="0.25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269"/>
      <c r="M396" s="269"/>
      <c r="N396" s="269"/>
      <c r="O396" s="269"/>
      <c r="P396" s="32"/>
      <c r="Q396" s="32"/>
      <c r="R396" s="32"/>
      <c r="S396" s="32"/>
      <c r="T396" s="32"/>
    </row>
    <row r="397" spans="1:20" ht="15.75" x14ac:dyDescent="0.25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269"/>
      <c r="M397" s="269"/>
      <c r="N397" s="269"/>
      <c r="O397" s="269"/>
      <c r="P397" s="32"/>
      <c r="Q397" s="32"/>
      <c r="R397" s="32"/>
      <c r="S397" s="32"/>
      <c r="T397" s="32"/>
    </row>
    <row r="398" spans="1:20" ht="15.75" x14ac:dyDescent="0.25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269"/>
      <c r="M398" s="269"/>
      <c r="N398" s="269"/>
      <c r="O398" s="269"/>
      <c r="P398" s="32"/>
      <c r="Q398" s="32"/>
      <c r="R398" s="32"/>
      <c r="S398" s="32"/>
      <c r="T398" s="32"/>
    </row>
    <row r="399" spans="1:20" ht="15.75" x14ac:dyDescent="0.25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269"/>
      <c r="M399" s="269"/>
      <c r="N399" s="269"/>
      <c r="O399" s="269"/>
      <c r="P399" s="32"/>
      <c r="Q399" s="32"/>
      <c r="R399" s="32"/>
      <c r="S399" s="32"/>
      <c r="T399" s="32"/>
    </row>
    <row r="400" spans="1:20" ht="15.75" x14ac:dyDescent="0.25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269"/>
      <c r="M400" s="269"/>
      <c r="N400" s="269"/>
      <c r="O400" s="269"/>
      <c r="P400" s="32"/>
      <c r="Q400" s="32"/>
      <c r="R400" s="32"/>
      <c r="S400" s="32"/>
      <c r="T400" s="32"/>
    </row>
    <row r="401" spans="1:20" ht="15.75" x14ac:dyDescent="0.25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269"/>
      <c r="M401" s="269"/>
      <c r="N401" s="269"/>
      <c r="O401" s="269"/>
      <c r="P401" s="32"/>
      <c r="Q401" s="32"/>
      <c r="R401" s="32"/>
      <c r="S401" s="32"/>
      <c r="T401" s="32"/>
    </row>
    <row r="402" spans="1:20" ht="15.75" x14ac:dyDescent="0.25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269"/>
      <c r="M402" s="269"/>
      <c r="N402" s="269"/>
      <c r="O402" s="269"/>
      <c r="P402" s="32"/>
      <c r="Q402" s="32"/>
      <c r="R402" s="32"/>
      <c r="S402" s="32"/>
      <c r="T402" s="32"/>
    </row>
    <row r="403" spans="1:20" ht="15.75" x14ac:dyDescent="0.25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269"/>
      <c r="M403" s="269"/>
      <c r="N403" s="269"/>
      <c r="O403" s="269"/>
      <c r="P403" s="32"/>
      <c r="Q403" s="32"/>
      <c r="R403" s="32"/>
      <c r="S403" s="32"/>
      <c r="T403" s="32"/>
    </row>
    <row r="404" spans="1:20" ht="15.75" x14ac:dyDescent="0.25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269"/>
      <c r="M404" s="269"/>
      <c r="N404" s="269"/>
      <c r="O404" s="269"/>
      <c r="P404" s="32"/>
      <c r="Q404" s="32"/>
      <c r="R404" s="32"/>
      <c r="S404" s="32"/>
      <c r="T404" s="32"/>
    </row>
    <row r="405" spans="1:20" ht="15.75" x14ac:dyDescent="0.25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269"/>
      <c r="M405" s="269"/>
      <c r="N405" s="269"/>
      <c r="O405" s="269"/>
      <c r="P405" s="32"/>
      <c r="Q405" s="32"/>
      <c r="R405" s="32"/>
      <c r="S405" s="32"/>
      <c r="T405" s="32"/>
    </row>
    <row r="406" spans="1:20" ht="15.75" x14ac:dyDescent="0.25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269"/>
      <c r="M406" s="269"/>
      <c r="N406" s="269"/>
      <c r="O406" s="269"/>
      <c r="P406" s="32"/>
      <c r="Q406" s="32"/>
      <c r="R406" s="32"/>
      <c r="S406" s="32"/>
      <c r="T406" s="32"/>
    </row>
    <row r="407" spans="1:20" ht="15.75" x14ac:dyDescent="0.25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269"/>
      <c r="M407" s="269"/>
      <c r="N407" s="269"/>
      <c r="O407" s="269"/>
      <c r="P407" s="32"/>
      <c r="Q407" s="32"/>
      <c r="R407" s="32"/>
      <c r="S407" s="32"/>
      <c r="T407" s="32"/>
    </row>
    <row r="408" spans="1:20" ht="15.75" x14ac:dyDescent="0.25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269"/>
      <c r="M408" s="269"/>
      <c r="N408" s="269"/>
      <c r="O408" s="269"/>
      <c r="P408" s="32"/>
      <c r="Q408" s="32"/>
      <c r="R408" s="32"/>
      <c r="S408" s="32"/>
      <c r="T408" s="32"/>
    </row>
    <row r="409" spans="1:20" ht="15.75" x14ac:dyDescent="0.25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269"/>
      <c r="M409" s="269"/>
      <c r="N409" s="269"/>
      <c r="O409" s="269"/>
      <c r="P409" s="32"/>
      <c r="Q409" s="32"/>
      <c r="R409" s="32"/>
      <c r="S409" s="32"/>
      <c r="T409" s="32"/>
    </row>
    <row r="410" spans="1:20" ht="15.75" x14ac:dyDescent="0.25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269"/>
      <c r="M410" s="269"/>
      <c r="N410" s="269"/>
      <c r="O410" s="269"/>
      <c r="P410" s="32"/>
      <c r="Q410" s="32"/>
      <c r="R410" s="32"/>
      <c r="S410" s="32"/>
      <c r="T410" s="32"/>
    </row>
    <row r="411" spans="1:20" ht="15.75" x14ac:dyDescent="0.25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269"/>
      <c r="M411" s="269"/>
      <c r="N411" s="269"/>
      <c r="O411" s="269"/>
      <c r="P411" s="32"/>
      <c r="Q411" s="32"/>
      <c r="R411" s="32"/>
      <c r="S411" s="32"/>
      <c r="T411" s="32"/>
    </row>
    <row r="412" spans="1:20" ht="15.75" x14ac:dyDescent="0.25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269"/>
      <c r="M412" s="269"/>
      <c r="N412" s="269"/>
      <c r="O412" s="269"/>
      <c r="P412" s="32"/>
      <c r="Q412" s="32"/>
      <c r="R412" s="32"/>
      <c r="S412" s="32"/>
      <c r="T412" s="32"/>
    </row>
    <row r="413" spans="1:20" ht="15.75" x14ac:dyDescent="0.25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269"/>
      <c r="M413" s="269"/>
      <c r="N413" s="269"/>
      <c r="O413" s="269"/>
      <c r="P413" s="32"/>
      <c r="Q413" s="32"/>
      <c r="R413" s="32"/>
      <c r="S413" s="32"/>
      <c r="T413" s="32"/>
    </row>
    <row r="414" spans="1:20" ht="15.75" x14ac:dyDescent="0.25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269"/>
      <c r="M414" s="269"/>
      <c r="N414" s="269"/>
      <c r="O414" s="269"/>
      <c r="P414" s="32"/>
      <c r="Q414" s="32"/>
      <c r="R414" s="32"/>
      <c r="S414" s="32"/>
      <c r="T414" s="32"/>
    </row>
    <row r="415" spans="1:20" ht="15.75" x14ac:dyDescent="0.25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269"/>
      <c r="M415" s="269"/>
      <c r="N415" s="269"/>
      <c r="O415" s="269"/>
      <c r="P415" s="32"/>
      <c r="Q415" s="32"/>
      <c r="R415" s="32"/>
      <c r="S415" s="32"/>
      <c r="T415" s="32"/>
    </row>
    <row r="416" spans="1:20" ht="15.75" x14ac:dyDescent="0.25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269"/>
      <c r="M416" s="269"/>
      <c r="N416" s="269"/>
      <c r="O416" s="269"/>
      <c r="P416" s="32"/>
      <c r="Q416" s="32"/>
      <c r="R416" s="32"/>
      <c r="S416" s="32"/>
      <c r="T416" s="32"/>
    </row>
    <row r="417" spans="1:20" ht="15.75" x14ac:dyDescent="0.25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269"/>
      <c r="M417" s="269"/>
      <c r="N417" s="269"/>
      <c r="O417" s="269"/>
      <c r="P417" s="32"/>
      <c r="Q417" s="32"/>
      <c r="R417" s="32"/>
      <c r="S417" s="32"/>
      <c r="T417" s="32"/>
    </row>
    <row r="418" spans="1:20" ht="15.75" x14ac:dyDescent="0.25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269"/>
      <c r="M418" s="269"/>
      <c r="N418" s="269"/>
      <c r="O418" s="269"/>
      <c r="P418" s="32"/>
      <c r="Q418" s="32"/>
      <c r="R418" s="32"/>
      <c r="S418" s="32"/>
      <c r="T418" s="32"/>
    </row>
    <row r="419" spans="1:20" ht="15.75" x14ac:dyDescent="0.25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269"/>
      <c r="M419" s="269"/>
      <c r="N419" s="269"/>
      <c r="O419" s="269"/>
      <c r="P419" s="32"/>
      <c r="Q419" s="32"/>
      <c r="R419" s="32"/>
      <c r="S419" s="32"/>
      <c r="T419" s="32"/>
    </row>
    <row r="420" spans="1:20" ht="15.75" x14ac:dyDescent="0.25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269"/>
      <c r="M420" s="269"/>
      <c r="N420" s="269"/>
      <c r="O420" s="269"/>
      <c r="P420" s="32"/>
      <c r="Q420" s="32"/>
      <c r="R420" s="32"/>
      <c r="S420" s="32"/>
      <c r="T420" s="32"/>
    </row>
    <row r="421" spans="1:20" ht="15.75" x14ac:dyDescent="0.25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269"/>
      <c r="M421" s="269"/>
      <c r="N421" s="269"/>
      <c r="O421" s="269"/>
      <c r="P421" s="32"/>
      <c r="Q421" s="32"/>
      <c r="R421" s="32"/>
      <c r="S421" s="32"/>
      <c r="T421" s="32"/>
    </row>
    <row r="422" spans="1:20" ht="15.75" x14ac:dyDescent="0.25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269"/>
      <c r="M422" s="269"/>
      <c r="N422" s="269"/>
      <c r="O422" s="269"/>
      <c r="P422" s="32"/>
      <c r="Q422" s="32"/>
      <c r="R422" s="32"/>
      <c r="S422" s="32"/>
      <c r="T422" s="32"/>
    </row>
    <row r="423" spans="1:20" ht="15.75" x14ac:dyDescent="0.25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269"/>
      <c r="M423" s="269"/>
      <c r="N423" s="269"/>
      <c r="O423" s="269"/>
      <c r="P423" s="32"/>
      <c r="Q423" s="32"/>
      <c r="R423" s="32"/>
      <c r="S423" s="32"/>
      <c r="T423" s="32"/>
    </row>
    <row r="424" spans="1:20" ht="15.75" x14ac:dyDescent="0.25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269"/>
      <c r="M424" s="269"/>
      <c r="N424" s="269"/>
      <c r="O424" s="269"/>
      <c r="P424" s="32"/>
      <c r="Q424" s="32"/>
      <c r="R424" s="32"/>
      <c r="S424" s="32"/>
      <c r="T424" s="32"/>
    </row>
    <row r="425" spans="1:20" ht="15.75" x14ac:dyDescent="0.25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269"/>
      <c r="M425" s="269"/>
      <c r="N425" s="269"/>
      <c r="O425" s="269"/>
      <c r="P425" s="32"/>
      <c r="Q425" s="32"/>
      <c r="R425" s="32"/>
      <c r="S425" s="32"/>
      <c r="T425" s="32"/>
    </row>
    <row r="426" spans="1:20" ht="15.75" x14ac:dyDescent="0.25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269"/>
      <c r="M426" s="269"/>
      <c r="N426" s="269"/>
      <c r="O426" s="269"/>
      <c r="P426" s="32"/>
      <c r="Q426" s="32"/>
      <c r="R426" s="32"/>
      <c r="S426" s="32"/>
      <c r="T426" s="32"/>
    </row>
    <row r="427" spans="1:20" ht="15.75" x14ac:dyDescent="0.25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269"/>
      <c r="M427" s="269"/>
      <c r="N427" s="269"/>
      <c r="O427" s="269"/>
      <c r="P427" s="32"/>
      <c r="Q427" s="32"/>
      <c r="R427" s="32"/>
      <c r="S427" s="32"/>
      <c r="T427" s="32"/>
    </row>
    <row r="428" spans="1:20" ht="15.75" x14ac:dyDescent="0.25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269"/>
      <c r="M428" s="269"/>
      <c r="N428" s="269"/>
      <c r="O428" s="269"/>
      <c r="P428" s="32"/>
      <c r="Q428" s="32"/>
      <c r="R428" s="32"/>
      <c r="S428" s="32"/>
      <c r="T428" s="32"/>
    </row>
    <row r="429" spans="1:20" ht="15.75" x14ac:dyDescent="0.25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269"/>
      <c r="M429" s="269"/>
      <c r="N429" s="269"/>
      <c r="O429" s="269"/>
      <c r="P429" s="32"/>
      <c r="Q429" s="32"/>
      <c r="R429" s="32"/>
      <c r="S429" s="32"/>
      <c r="T429" s="32"/>
    </row>
    <row r="430" spans="1:20" ht="15.75" x14ac:dyDescent="0.25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269"/>
      <c r="M430" s="269"/>
      <c r="N430" s="269"/>
      <c r="O430" s="269"/>
      <c r="P430" s="32"/>
      <c r="Q430" s="32"/>
      <c r="R430" s="32"/>
      <c r="S430" s="32"/>
      <c r="T430" s="32"/>
    </row>
    <row r="431" spans="1:20" ht="15.75" x14ac:dyDescent="0.25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269"/>
      <c r="M431" s="269"/>
      <c r="N431" s="269"/>
      <c r="O431" s="269"/>
      <c r="P431" s="32"/>
      <c r="Q431" s="32"/>
      <c r="R431" s="32"/>
      <c r="S431" s="32"/>
      <c r="T431" s="32"/>
    </row>
    <row r="432" spans="1:20" ht="15.75" x14ac:dyDescent="0.25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269"/>
      <c r="M432" s="269"/>
      <c r="N432" s="269"/>
      <c r="O432" s="269"/>
      <c r="P432" s="32"/>
      <c r="Q432" s="32"/>
      <c r="R432" s="32"/>
      <c r="S432" s="32"/>
      <c r="T432" s="32"/>
    </row>
    <row r="433" spans="1:20" ht="15.75" x14ac:dyDescent="0.25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269"/>
      <c r="M433" s="269"/>
      <c r="N433" s="269"/>
      <c r="O433" s="269"/>
      <c r="P433" s="32"/>
      <c r="Q433" s="32"/>
      <c r="R433" s="32"/>
      <c r="S433" s="32"/>
      <c r="T433" s="32"/>
    </row>
    <row r="434" spans="1:20" ht="15.75" x14ac:dyDescent="0.25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269"/>
      <c r="M434" s="269"/>
      <c r="N434" s="269"/>
      <c r="O434" s="269"/>
      <c r="P434" s="32"/>
      <c r="Q434" s="32"/>
      <c r="R434" s="32"/>
      <c r="S434" s="32"/>
      <c r="T434" s="32"/>
    </row>
    <row r="435" spans="1:20" ht="15.75" x14ac:dyDescent="0.25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269"/>
      <c r="M435" s="269"/>
      <c r="N435" s="269"/>
      <c r="O435" s="269"/>
      <c r="P435" s="32"/>
      <c r="Q435" s="32"/>
      <c r="R435" s="32"/>
      <c r="S435" s="32"/>
      <c r="T435" s="32"/>
    </row>
    <row r="436" spans="1:20" ht="15.75" x14ac:dyDescent="0.25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269"/>
      <c r="M436" s="269"/>
      <c r="N436" s="269"/>
      <c r="O436" s="269"/>
      <c r="P436" s="32"/>
      <c r="Q436" s="32"/>
      <c r="R436" s="32"/>
      <c r="S436" s="32"/>
      <c r="T436" s="32"/>
    </row>
    <row r="437" spans="1:20" ht="15.75" x14ac:dyDescent="0.25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269"/>
      <c r="M437" s="269"/>
      <c r="N437" s="269"/>
      <c r="O437" s="269"/>
      <c r="P437" s="32"/>
      <c r="Q437" s="32"/>
      <c r="R437" s="32"/>
      <c r="S437" s="32"/>
      <c r="T437" s="32"/>
    </row>
    <row r="438" spans="1:20" ht="15.75" x14ac:dyDescent="0.25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269"/>
      <c r="M438" s="269"/>
      <c r="N438" s="269"/>
      <c r="O438" s="269"/>
      <c r="P438" s="32"/>
      <c r="Q438" s="32"/>
      <c r="R438" s="32"/>
      <c r="S438" s="32"/>
      <c r="T438" s="32"/>
    </row>
    <row r="439" spans="1:20" ht="15.75" x14ac:dyDescent="0.25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269"/>
      <c r="M439" s="269"/>
      <c r="N439" s="269"/>
      <c r="O439" s="269"/>
      <c r="P439" s="32"/>
      <c r="Q439" s="32"/>
      <c r="R439" s="32"/>
      <c r="S439" s="32"/>
      <c r="T439" s="32"/>
    </row>
    <row r="440" spans="1:20" ht="15.75" x14ac:dyDescent="0.25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269"/>
      <c r="M440" s="269"/>
      <c r="N440" s="269"/>
      <c r="O440" s="269"/>
      <c r="P440" s="32"/>
      <c r="Q440" s="32"/>
      <c r="R440" s="32"/>
      <c r="S440" s="32"/>
      <c r="T440" s="32"/>
    </row>
    <row r="441" spans="1:20" ht="15.75" x14ac:dyDescent="0.25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269"/>
      <c r="M441" s="269"/>
      <c r="N441" s="269"/>
      <c r="O441" s="269"/>
      <c r="P441" s="32"/>
      <c r="Q441" s="32"/>
      <c r="R441" s="32"/>
      <c r="S441" s="32"/>
      <c r="T441" s="32"/>
    </row>
    <row r="442" spans="1:20" ht="15.75" x14ac:dyDescent="0.25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269"/>
      <c r="M442" s="269"/>
      <c r="N442" s="269"/>
      <c r="O442" s="269"/>
      <c r="P442" s="32"/>
      <c r="Q442" s="32"/>
      <c r="R442" s="32"/>
      <c r="S442" s="32"/>
      <c r="T442" s="32"/>
    </row>
    <row r="443" spans="1:20" ht="15.75" x14ac:dyDescent="0.25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269"/>
      <c r="M443" s="269"/>
      <c r="N443" s="269"/>
      <c r="O443" s="269"/>
      <c r="P443" s="32"/>
      <c r="Q443" s="32"/>
      <c r="R443" s="32"/>
      <c r="S443" s="32"/>
      <c r="T443" s="32"/>
    </row>
    <row r="444" spans="1:20" ht="15.75" x14ac:dyDescent="0.25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269"/>
      <c r="M444" s="269"/>
      <c r="N444" s="269"/>
      <c r="O444" s="269"/>
      <c r="P444" s="32"/>
      <c r="Q444" s="32"/>
      <c r="R444" s="32"/>
      <c r="S444" s="32"/>
      <c r="T444" s="32"/>
    </row>
    <row r="445" spans="1:20" ht="15.75" x14ac:dyDescent="0.25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269"/>
      <c r="M445" s="269"/>
      <c r="N445" s="269"/>
      <c r="O445" s="269"/>
      <c r="P445" s="32"/>
      <c r="Q445" s="32"/>
      <c r="R445" s="32"/>
      <c r="S445" s="32"/>
      <c r="T445" s="32"/>
    </row>
    <row r="446" spans="1:20" ht="15.75" x14ac:dyDescent="0.25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269"/>
      <c r="M446" s="269"/>
      <c r="N446" s="269"/>
      <c r="O446" s="269"/>
      <c r="P446" s="32"/>
      <c r="Q446" s="32"/>
      <c r="R446" s="32"/>
      <c r="S446" s="32"/>
      <c r="T446" s="32"/>
    </row>
    <row r="447" spans="1:20" ht="15.75" x14ac:dyDescent="0.25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269"/>
      <c r="M447" s="269"/>
      <c r="N447" s="269"/>
      <c r="O447" s="269"/>
      <c r="P447" s="32"/>
      <c r="Q447" s="32"/>
      <c r="R447" s="32"/>
      <c r="S447" s="32"/>
      <c r="T447" s="32"/>
    </row>
    <row r="448" spans="1:20" ht="15.75" x14ac:dyDescent="0.25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269"/>
      <c r="M448" s="269"/>
      <c r="N448" s="269"/>
      <c r="O448" s="269"/>
      <c r="P448" s="32"/>
      <c r="Q448" s="32"/>
      <c r="R448" s="32"/>
      <c r="S448" s="32"/>
      <c r="T448" s="32"/>
    </row>
    <row r="449" spans="1:20" ht="15.75" x14ac:dyDescent="0.25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269"/>
      <c r="M449" s="269"/>
      <c r="N449" s="269"/>
      <c r="O449" s="269"/>
      <c r="P449" s="32"/>
      <c r="Q449" s="32"/>
      <c r="R449" s="32"/>
      <c r="S449" s="32"/>
      <c r="T449" s="32"/>
    </row>
    <row r="450" spans="1:20" ht="15.75" x14ac:dyDescent="0.25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269"/>
      <c r="M450" s="269"/>
      <c r="N450" s="269"/>
      <c r="O450" s="269"/>
      <c r="P450" s="32"/>
      <c r="Q450" s="32"/>
      <c r="R450" s="32"/>
      <c r="S450" s="32"/>
      <c r="T450" s="32"/>
    </row>
    <row r="451" spans="1:20" ht="15.75" x14ac:dyDescent="0.25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269"/>
      <c r="M451" s="269"/>
      <c r="N451" s="269"/>
      <c r="O451" s="269"/>
      <c r="P451" s="32"/>
      <c r="Q451" s="32"/>
      <c r="R451" s="32"/>
      <c r="S451" s="32"/>
      <c r="T451" s="32"/>
    </row>
    <row r="452" spans="1:20" ht="15.75" x14ac:dyDescent="0.25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269"/>
      <c r="M452" s="269"/>
      <c r="N452" s="269"/>
      <c r="O452" s="269"/>
      <c r="P452" s="32"/>
      <c r="Q452" s="32"/>
      <c r="R452" s="32"/>
      <c r="S452" s="32"/>
      <c r="T452" s="32"/>
    </row>
    <row r="453" spans="1:20" ht="15.75" x14ac:dyDescent="0.25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269"/>
      <c r="M453" s="269"/>
      <c r="N453" s="269"/>
      <c r="O453" s="269"/>
      <c r="P453" s="32"/>
      <c r="Q453" s="32"/>
      <c r="R453" s="32"/>
      <c r="S453" s="32"/>
      <c r="T453" s="32"/>
    </row>
    <row r="454" spans="1:20" ht="15.75" x14ac:dyDescent="0.25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269"/>
      <c r="M454" s="269"/>
      <c r="N454" s="269"/>
      <c r="O454" s="269"/>
      <c r="P454" s="32"/>
      <c r="Q454" s="32"/>
      <c r="R454" s="32"/>
      <c r="S454" s="32"/>
      <c r="T454" s="32"/>
    </row>
    <row r="455" spans="1:20" ht="15.75" x14ac:dyDescent="0.25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269"/>
      <c r="M455" s="269"/>
      <c r="N455" s="269"/>
      <c r="O455" s="269"/>
      <c r="P455" s="32"/>
      <c r="Q455" s="32"/>
      <c r="R455" s="32"/>
      <c r="S455" s="32"/>
      <c r="T455" s="32"/>
    </row>
    <row r="456" spans="1:20" ht="15.75" x14ac:dyDescent="0.25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269"/>
      <c r="M456" s="269"/>
      <c r="N456" s="269"/>
      <c r="O456" s="269"/>
      <c r="P456" s="32"/>
      <c r="Q456" s="32"/>
      <c r="R456" s="32"/>
      <c r="S456" s="32"/>
      <c r="T456" s="32"/>
    </row>
    <row r="457" spans="1:20" ht="15.75" x14ac:dyDescent="0.25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269"/>
      <c r="M457" s="269"/>
      <c r="N457" s="269"/>
      <c r="O457" s="269"/>
      <c r="P457" s="32"/>
      <c r="Q457" s="32"/>
      <c r="R457" s="32"/>
      <c r="S457" s="32"/>
      <c r="T457" s="32"/>
    </row>
    <row r="458" spans="1:20" ht="15.75" x14ac:dyDescent="0.25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269"/>
      <c r="M458" s="269"/>
      <c r="N458" s="269"/>
      <c r="O458" s="269"/>
      <c r="P458" s="32"/>
      <c r="Q458" s="32"/>
      <c r="R458" s="32"/>
      <c r="S458" s="32"/>
      <c r="T458" s="32"/>
    </row>
    <row r="459" spans="1:20" ht="15.75" x14ac:dyDescent="0.25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269"/>
      <c r="M459" s="269"/>
      <c r="N459" s="269"/>
      <c r="O459" s="269"/>
      <c r="P459" s="32"/>
      <c r="Q459" s="32"/>
      <c r="R459" s="32"/>
      <c r="S459" s="32"/>
      <c r="T459" s="32"/>
    </row>
    <row r="460" spans="1:20" ht="15.75" x14ac:dyDescent="0.25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269"/>
      <c r="M460" s="269"/>
      <c r="N460" s="269"/>
      <c r="O460" s="269"/>
      <c r="P460" s="32"/>
      <c r="Q460" s="32"/>
      <c r="R460" s="32"/>
      <c r="S460" s="32"/>
      <c r="T460" s="32"/>
    </row>
    <row r="461" spans="1:20" ht="15.75" x14ac:dyDescent="0.25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269"/>
      <c r="M461" s="269"/>
      <c r="N461" s="269"/>
      <c r="O461" s="269"/>
      <c r="P461" s="32"/>
      <c r="Q461" s="32"/>
      <c r="R461" s="32"/>
      <c r="S461" s="32"/>
      <c r="T461" s="32"/>
    </row>
    <row r="462" spans="1:20" ht="15.75" x14ac:dyDescent="0.25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269"/>
      <c r="M462" s="269"/>
      <c r="N462" s="269"/>
      <c r="O462" s="269"/>
      <c r="P462" s="32"/>
      <c r="Q462" s="32"/>
      <c r="R462" s="32"/>
      <c r="S462" s="32"/>
      <c r="T462" s="32"/>
    </row>
    <row r="463" spans="1:20" ht="15.75" x14ac:dyDescent="0.25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269"/>
      <c r="M463" s="269"/>
      <c r="N463" s="269"/>
      <c r="O463" s="269"/>
      <c r="P463" s="32"/>
      <c r="Q463" s="32"/>
      <c r="R463" s="32"/>
      <c r="S463" s="32"/>
      <c r="T463" s="32"/>
    </row>
    <row r="464" spans="1:20" ht="15.75" x14ac:dyDescent="0.25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269"/>
      <c r="M464" s="269"/>
      <c r="N464" s="269"/>
      <c r="O464" s="269"/>
      <c r="P464" s="32"/>
      <c r="Q464" s="32"/>
      <c r="R464" s="32"/>
      <c r="S464" s="32"/>
      <c r="T464" s="32"/>
    </row>
    <row r="465" spans="1:20" ht="15.75" x14ac:dyDescent="0.25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269"/>
      <c r="M465" s="269"/>
      <c r="N465" s="269"/>
      <c r="O465" s="269"/>
      <c r="P465" s="32"/>
      <c r="Q465" s="32"/>
      <c r="R465" s="32"/>
      <c r="S465" s="32"/>
      <c r="T465" s="32"/>
    </row>
    <row r="466" spans="1:20" ht="15.75" x14ac:dyDescent="0.25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269"/>
      <c r="M466" s="269"/>
      <c r="N466" s="269"/>
      <c r="O466" s="269"/>
      <c r="P466" s="32"/>
      <c r="Q466" s="32"/>
      <c r="R466" s="32"/>
      <c r="S466" s="32"/>
      <c r="T466" s="32"/>
    </row>
    <row r="467" spans="1:20" ht="15.75" x14ac:dyDescent="0.25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269"/>
      <c r="M467" s="269"/>
      <c r="N467" s="269"/>
      <c r="O467" s="269"/>
      <c r="P467" s="32"/>
      <c r="Q467" s="32"/>
      <c r="R467" s="32"/>
      <c r="S467" s="32"/>
      <c r="T467" s="32"/>
    </row>
    <row r="468" spans="1:20" ht="15.75" x14ac:dyDescent="0.25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269"/>
      <c r="M468" s="269"/>
      <c r="N468" s="269"/>
      <c r="O468" s="269"/>
      <c r="P468" s="32"/>
      <c r="Q468" s="32"/>
      <c r="R468" s="32"/>
      <c r="S468" s="32"/>
      <c r="T468" s="32"/>
    </row>
    <row r="469" spans="1:20" ht="15.75" x14ac:dyDescent="0.25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269"/>
      <c r="M469" s="269"/>
      <c r="N469" s="269"/>
      <c r="O469" s="269"/>
      <c r="P469" s="32"/>
      <c r="Q469" s="32"/>
      <c r="R469" s="32"/>
      <c r="S469" s="32"/>
      <c r="T469" s="32"/>
    </row>
    <row r="470" spans="1:20" ht="15.75" x14ac:dyDescent="0.25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269"/>
      <c r="M470" s="269"/>
      <c r="N470" s="269"/>
      <c r="O470" s="269"/>
      <c r="P470" s="32"/>
      <c r="Q470" s="32"/>
      <c r="R470" s="32"/>
      <c r="S470" s="32"/>
      <c r="T470" s="32"/>
    </row>
    <row r="471" spans="1:20" ht="15.75" x14ac:dyDescent="0.25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269"/>
      <c r="M471" s="269"/>
      <c r="N471" s="269"/>
      <c r="O471" s="269"/>
      <c r="P471" s="32"/>
      <c r="Q471" s="32"/>
      <c r="R471" s="32"/>
      <c r="S471" s="32"/>
      <c r="T471" s="32"/>
    </row>
    <row r="472" spans="1:20" ht="15.75" x14ac:dyDescent="0.25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269"/>
      <c r="M472" s="269"/>
      <c r="N472" s="269"/>
      <c r="O472" s="269"/>
      <c r="P472" s="32"/>
      <c r="Q472" s="32"/>
      <c r="R472" s="32"/>
      <c r="S472" s="32"/>
      <c r="T472" s="32"/>
    </row>
    <row r="473" spans="1:20" ht="15.75" x14ac:dyDescent="0.25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269"/>
      <c r="M473" s="269"/>
      <c r="N473" s="269"/>
      <c r="O473" s="269"/>
      <c r="P473" s="32"/>
      <c r="Q473" s="32"/>
      <c r="R473" s="32"/>
      <c r="S473" s="32"/>
      <c r="T473" s="32"/>
    </row>
    <row r="474" spans="1:20" ht="15.75" x14ac:dyDescent="0.25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269"/>
      <c r="M474" s="269"/>
      <c r="N474" s="269"/>
      <c r="O474" s="269"/>
      <c r="P474" s="32"/>
      <c r="Q474" s="32"/>
      <c r="R474" s="32"/>
      <c r="S474" s="32"/>
      <c r="T474" s="32"/>
    </row>
    <row r="475" spans="1:20" ht="15.75" x14ac:dyDescent="0.25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269"/>
      <c r="M475" s="269"/>
      <c r="N475" s="269"/>
      <c r="O475" s="269"/>
      <c r="P475" s="32"/>
      <c r="Q475" s="32"/>
      <c r="R475" s="32"/>
      <c r="S475" s="32"/>
      <c r="T475" s="32"/>
    </row>
    <row r="476" spans="1:20" ht="15.75" x14ac:dyDescent="0.25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269"/>
      <c r="M476" s="269"/>
      <c r="N476" s="269"/>
      <c r="O476" s="269"/>
      <c r="P476" s="32"/>
      <c r="Q476" s="32"/>
      <c r="R476" s="32"/>
      <c r="S476" s="32"/>
      <c r="T476" s="32"/>
    </row>
    <row r="477" spans="1:20" ht="15.75" x14ac:dyDescent="0.25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269"/>
      <c r="M477" s="269"/>
      <c r="N477" s="269"/>
      <c r="O477" s="269"/>
      <c r="P477" s="32"/>
      <c r="Q477" s="32"/>
      <c r="R477" s="32"/>
      <c r="S477" s="32"/>
      <c r="T477" s="32"/>
    </row>
    <row r="478" spans="1:20" ht="15.75" x14ac:dyDescent="0.25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269"/>
      <c r="M478" s="269"/>
      <c r="N478" s="269"/>
      <c r="O478" s="269"/>
      <c r="P478" s="32"/>
      <c r="Q478" s="32"/>
      <c r="R478" s="32"/>
      <c r="S478" s="32"/>
      <c r="T478" s="32"/>
    </row>
    <row r="479" spans="1:20" ht="15.75" x14ac:dyDescent="0.25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269"/>
      <c r="M479" s="269"/>
      <c r="N479" s="269"/>
      <c r="O479" s="269"/>
      <c r="P479" s="32"/>
      <c r="Q479" s="32"/>
      <c r="R479" s="32"/>
      <c r="S479" s="32"/>
      <c r="T479" s="32"/>
    </row>
    <row r="480" spans="1:20" ht="15.75" x14ac:dyDescent="0.25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269"/>
      <c r="M480" s="269"/>
      <c r="N480" s="269"/>
      <c r="O480" s="269"/>
      <c r="P480" s="32"/>
      <c r="Q480" s="32"/>
      <c r="R480" s="32"/>
      <c r="S480" s="32"/>
      <c r="T480" s="32"/>
    </row>
    <row r="481" spans="1:20" ht="15.75" x14ac:dyDescent="0.25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269"/>
      <c r="M481" s="269"/>
      <c r="N481" s="269"/>
      <c r="O481" s="269"/>
      <c r="P481" s="32"/>
      <c r="Q481" s="32"/>
      <c r="R481" s="32"/>
      <c r="S481" s="32"/>
      <c r="T481" s="32"/>
    </row>
    <row r="482" spans="1:20" ht="15.75" x14ac:dyDescent="0.25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269"/>
      <c r="M482" s="269"/>
      <c r="N482" s="269"/>
      <c r="O482" s="269"/>
      <c r="P482" s="32"/>
      <c r="Q482" s="32"/>
      <c r="R482" s="32"/>
      <c r="S482" s="32"/>
      <c r="T482" s="32"/>
    </row>
    <row r="483" spans="1:20" ht="15.75" x14ac:dyDescent="0.25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269"/>
      <c r="M483" s="269"/>
      <c r="N483" s="269"/>
      <c r="O483" s="269"/>
      <c r="P483" s="32"/>
      <c r="Q483" s="32"/>
      <c r="R483" s="32"/>
      <c r="S483" s="32"/>
      <c r="T483" s="32"/>
    </row>
    <row r="484" spans="1:20" ht="15.75" x14ac:dyDescent="0.25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269"/>
      <c r="M484" s="269"/>
      <c r="N484" s="269"/>
      <c r="O484" s="269"/>
      <c r="P484" s="32"/>
      <c r="Q484" s="32"/>
      <c r="R484" s="32"/>
      <c r="S484" s="32"/>
      <c r="T484" s="32"/>
    </row>
    <row r="485" spans="1:20" ht="15.75" x14ac:dyDescent="0.25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269"/>
      <c r="M485" s="269"/>
      <c r="N485" s="269"/>
      <c r="O485" s="269"/>
      <c r="P485" s="32"/>
      <c r="Q485" s="32"/>
      <c r="R485" s="32"/>
      <c r="S485" s="32"/>
      <c r="T485" s="32"/>
    </row>
    <row r="486" spans="1:20" ht="15.75" x14ac:dyDescent="0.25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269"/>
      <c r="M486" s="269"/>
      <c r="N486" s="269"/>
      <c r="O486" s="269"/>
      <c r="P486" s="32"/>
      <c r="Q486" s="32"/>
      <c r="R486" s="32"/>
      <c r="S486" s="32"/>
      <c r="T486" s="32"/>
    </row>
    <row r="487" spans="1:20" ht="15.75" x14ac:dyDescent="0.25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269"/>
      <c r="M487" s="269"/>
      <c r="N487" s="269"/>
      <c r="O487" s="269"/>
      <c r="P487" s="32"/>
      <c r="Q487" s="32"/>
      <c r="R487" s="32"/>
      <c r="S487" s="32"/>
      <c r="T487" s="32"/>
    </row>
    <row r="488" spans="1:20" ht="15.75" x14ac:dyDescent="0.25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269"/>
      <c r="M488" s="269"/>
      <c r="N488" s="269"/>
      <c r="O488" s="269"/>
      <c r="P488" s="32"/>
      <c r="Q488" s="32"/>
      <c r="R488" s="32"/>
      <c r="S488" s="32"/>
      <c r="T488" s="32"/>
    </row>
    <row r="489" spans="1:20" ht="15.75" x14ac:dyDescent="0.25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269"/>
      <c r="M489" s="269"/>
      <c r="N489" s="269"/>
      <c r="O489" s="269"/>
      <c r="P489" s="32"/>
      <c r="Q489" s="32"/>
      <c r="R489" s="32"/>
      <c r="S489" s="32"/>
      <c r="T489" s="32"/>
    </row>
    <row r="490" spans="1:20" ht="15.75" x14ac:dyDescent="0.25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269"/>
      <c r="M490" s="269"/>
      <c r="N490" s="269"/>
      <c r="O490" s="269"/>
      <c r="P490" s="32"/>
      <c r="Q490" s="32"/>
      <c r="R490" s="32"/>
      <c r="S490" s="32"/>
      <c r="T490" s="32"/>
    </row>
    <row r="491" spans="1:20" ht="15.75" x14ac:dyDescent="0.25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269"/>
      <c r="M491" s="269"/>
      <c r="N491" s="269"/>
      <c r="O491" s="269"/>
      <c r="P491" s="32"/>
      <c r="Q491" s="32"/>
      <c r="R491" s="32"/>
      <c r="S491" s="32"/>
      <c r="T491" s="32"/>
    </row>
    <row r="492" spans="1:20" ht="15.75" x14ac:dyDescent="0.25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269"/>
      <c r="M492" s="269"/>
      <c r="N492" s="269"/>
      <c r="O492" s="269"/>
      <c r="P492" s="32"/>
      <c r="Q492" s="32"/>
      <c r="R492" s="32"/>
      <c r="S492" s="32"/>
      <c r="T492" s="32"/>
    </row>
    <row r="493" spans="1:20" ht="15.75" x14ac:dyDescent="0.25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269"/>
      <c r="M493" s="269"/>
      <c r="N493" s="269"/>
      <c r="O493" s="269"/>
      <c r="P493" s="32"/>
      <c r="Q493" s="32"/>
      <c r="R493" s="32"/>
      <c r="S493" s="32"/>
      <c r="T493" s="32"/>
    </row>
    <row r="494" spans="1:20" ht="15.75" x14ac:dyDescent="0.25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269"/>
      <c r="M494" s="269"/>
      <c r="N494" s="269"/>
      <c r="O494" s="269"/>
      <c r="P494" s="32"/>
      <c r="Q494" s="32"/>
      <c r="R494" s="32"/>
      <c r="S494" s="32"/>
      <c r="T494" s="32"/>
    </row>
    <row r="495" spans="1:20" ht="15.75" x14ac:dyDescent="0.25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269"/>
      <c r="M495" s="269"/>
      <c r="N495" s="269"/>
      <c r="O495" s="269"/>
      <c r="P495" s="32"/>
      <c r="Q495" s="32"/>
      <c r="R495" s="32"/>
      <c r="S495" s="32"/>
      <c r="T495" s="32"/>
    </row>
    <row r="496" spans="1:20" ht="15.75" x14ac:dyDescent="0.25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269"/>
      <c r="M496" s="269"/>
      <c r="N496" s="269"/>
      <c r="O496" s="269"/>
      <c r="P496" s="32"/>
      <c r="Q496" s="32"/>
      <c r="R496" s="32"/>
      <c r="S496" s="32"/>
      <c r="T496" s="32"/>
    </row>
    <row r="497" spans="1:20" ht="15.75" x14ac:dyDescent="0.25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269"/>
      <c r="M497" s="269"/>
      <c r="N497" s="269"/>
      <c r="O497" s="269"/>
      <c r="P497" s="32"/>
      <c r="Q497" s="32"/>
      <c r="R497" s="32"/>
      <c r="S497" s="32"/>
      <c r="T497" s="32"/>
    </row>
    <row r="498" spans="1:20" ht="15.75" x14ac:dyDescent="0.25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269"/>
      <c r="M498" s="269"/>
      <c r="N498" s="269"/>
      <c r="O498" s="269"/>
      <c r="P498" s="32"/>
      <c r="Q498" s="32"/>
      <c r="R498" s="32"/>
      <c r="S498" s="32"/>
      <c r="T498" s="32"/>
    </row>
    <row r="499" spans="1:20" ht="15.75" x14ac:dyDescent="0.25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269"/>
      <c r="M499" s="269"/>
      <c r="N499" s="269"/>
      <c r="O499" s="269"/>
      <c r="P499" s="32"/>
      <c r="Q499" s="32"/>
      <c r="R499" s="32"/>
      <c r="S499" s="32"/>
      <c r="T499" s="32"/>
    </row>
    <row r="500" spans="1:20" ht="15.75" x14ac:dyDescent="0.25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269"/>
      <c r="M500" s="269"/>
      <c r="N500" s="269"/>
      <c r="O500" s="269"/>
      <c r="P500" s="32"/>
      <c r="Q500" s="32"/>
      <c r="R500" s="32"/>
      <c r="S500" s="32"/>
      <c r="T500" s="32"/>
    </row>
    <row r="501" spans="1:20" ht="15.75" x14ac:dyDescent="0.25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269"/>
      <c r="M501" s="269"/>
      <c r="N501" s="269"/>
      <c r="O501" s="269"/>
      <c r="P501" s="32"/>
      <c r="Q501" s="32"/>
      <c r="R501" s="32"/>
      <c r="S501" s="32"/>
      <c r="T501" s="32"/>
    </row>
    <row r="502" spans="1:20" ht="15.75" x14ac:dyDescent="0.25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269"/>
      <c r="M502" s="269"/>
      <c r="N502" s="269"/>
      <c r="O502" s="269"/>
      <c r="P502" s="32"/>
      <c r="Q502" s="32"/>
      <c r="R502" s="32"/>
      <c r="S502" s="32"/>
      <c r="T502" s="32"/>
    </row>
    <row r="503" spans="1:20" ht="15.75" x14ac:dyDescent="0.25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269"/>
      <c r="M503" s="269"/>
      <c r="N503" s="269"/>
      <c r="O503" s="269"/>
      <c r="P503" s="32"/>
      <c r="Q503" s="32"/>
      <c r="R503" s="32"/>
      <c r="S503" s="32"/>
      <c r="T503" s="32"/>
    </row>
    <row r="504" spans="1:20" ht="15.75" x14ac:dyDescent="0.25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269"/>
      <c r="M504" s="269"/>
      <c r="N504" s="269"/>
      <c r="O504" s="269"/>
      <c r="P504" s="32"/>
      <c r="Q504" s="32"/>
      <c r="R504" s="32"/>
      <c r="S504" s="32"/>
      <c r="T504" s="32"/>
    </row>
    <row r="505" spans="1:20" ht="15.75" x14ac:dyDescent="0.25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269"/>
      <c r="M505" s="269"/>
      <c r="N505" s="269"/>
      <c r="O505" s="269"/>
      <c r="P505" s="32"/>
      <c r="Q505" s="32"/>
      <c r="R505" s="32"/>
      <c r="S505" s="32"/>
      <c r="T505" s="32"/>
    </row>
    <row r="506" spans="1:20" ht="15.75" x14ac:dyDescent="0.25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269"/>
      <c r="M506" s="269"/>
      <c r="N506" s="269"/>
      <c r="O506" s="269"/>
      <c r="P506" s="32"/>
      <c r="Q506" s="32"/>
      <c r="R506" s="32"/>
      <c r="S506" s="32"/>
      <c r="T506" s="32"/>
    </row>
    <row r="507" spans="1:20" ht="15.75" x14ac:dyDescent="0.25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269"/>
      <c r="M507" s="269"/>
      <c r="N507" s="269"/>
      <c r="O507" s="269"/>
      <c r="P507" s="32"/>
      <c r="Q507" s="32"/>
      <c r="R507" s="32"/>
      <c r="S507" s="32"/>
      <c r="T507" s="32"/>
    </row>
    <row r="508" spans="1:20" ht="15.75" x14ac:dyDescent="0.25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269"/>
      <c r="M508" s="269"/>
      <c r="N508" s="269"/>
      <c r="O508" s="269"/>
      <c r="P508" s="32"/>
      <c r="Q508" s="32"/>
      <c r="R508" s="32"/>
      <c r="S508" s="32"/>
      <c r="T508" s="32"/>
    </row>
    <row r="509" spans="1:20" ht="15.75" x14ac:dyDescent="0.25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269"/>
      <c r="M509" s="269"/>
      <c r="N509" s="269"/>
      <c r="O509" s="269"/>
      <c r="P509" s="32"/>
      <c r="Q509" s="32"/>
      <c r="R509" s="32"/>
      <c r="S509" s="32"/>
      <c r="T509" s="32"/>
    </row>
    <row r="510" spans="1:20" ht="15.75" x14ac:dyDescent="0.25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269"/>
      <c r="M510" s="269"/>
      <c r="N510" s="269"/>
      <c r="O510" s="269"/>
      <c r="P510" s="32"/>
      <c r="Q510" s="32"/>
      <c r="R510" s="32"/>
      <c r="S510" s="32"/>
      <c r="T510" s="32"/>
    </row>
    <row r="511" spans="1:20" ht="15.75" x14ac:dyDescent="0.25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269"/>
      <c r="M511" s="269"/>
      <c r="N511" s="269"/>
      <c r="O511" s="269"/>
      <c r="P511" s="32"/>
      <c r="Q511" s="32"/>
      <c r="R511" s="32"/>
      <c r="S511" s="32"/>
      <c r="T511" s="32"/>
    </row>
    <row r="512" spans="1:20" ht="15.75" x14ac:dyDescent="0.25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269"/>
      <c r="M512" s="269"/>
      <c r="N512" s="269"/>
      <c r="O512" s="269"/>
      <c r="P512" s="32"/>
      <c r="Q512" s="32"/>
      <c r="R512" s="32"/>
      <c r="S512" s="32"/>
      <c r="T512" s="32"/>
    </row>
    <row r="513" spans="1:20" ht="15.75" x14ac:dyDescent="0.25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269"/>
      <c r="M513" s="269"/>
      <c r="N513" s="269"/>
      <c r="O513" s="269"/>
      <c r="P513" s="32"/>
      <c r="Q513" s="32"/>
      <c r="R513" s="32"/>
      <c r="S513" s="32"/>
      <c r="T513" s="32"/>
    </row>
    <row r="514" spans="1:20" ht="15.75" x14ac:dyDescent="0.25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269"/>
      <c r="M514" s="269"/>
      <c r="N514" s="269"/>
      <c r="O514" s="269"/>
      <c r="P514" s="32"/>
      <c r="Q514" s="32"/>
      <c r="R514" s="32"/>
      <c r="S514" s="32"/>
      <c r="T514" s="32"/>
    </row>
    <row r="515" spans="1:20" ht="15.75" x14ac:dyDescent="0.25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269"/>
      <c r="M515" s="269"/>
      <c r="N515" s="269"/>
      <c r="O515" s="269"/>
      <c r="P515" s="32"/>
      <c r="Q515" s="32"/>
      <c r="R515" s="32"/>
      <c r="S515" s="32"/>
      <c r="T515" s="32"/>
    </row>
    <row r="516" spans="1:20" ht="15.75" x14ac:dyDescent="0.25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269"/>
      <c r="M516" s="269"/>
      <c r="N516" s="269"/>
      <c r="O516" s="269"/>
      <c r="P516" s="32"/>
      <c r="Q516" s="32"/>
      <c r="R516" s="32"/>
      <c r="S516" s="32"/>
      <c r="T516" s="32"/>
    </row>
    <row r="517" spans="1:20" ht="15.75" x14ac:dyDescent="0.25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269"/>
      <c r="M517" s="269"/>
      <c r="N517" s="269"/>
      <c r="O517" s="269"/>
      <c r="P517" s="32"/>
      <c r="Q517" s="32"/>
      <c r="R517" s="32"/>
      <c r="S517" s="32"/>
      <c r="T517" s="32"/>
    </row>
    <row r="518" spans="1:20" ht="15.75" x14ac:dyDescent="0.25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269"/>
      <c r="M518" s="269"/>
      <c r="N518" s="269"/>
      <c r="O518" s="269"/>
      <c r="P518" s="32"/>
      <c r="Q518" s="32"/>
      <c r="R518" s="32"/>
      <c r="S518" s="32"/>
      <c r="T518" s="32"/>
    </row>
    <row r="519" spans="1:20" ht="15.75" x14ac:dyDescent="0.25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269"/>
      <c r="M519" s="269"/>
      <c r="N519" s="269"/>
      <c r="O519" s="269"/>
      <c r="P519" s="32"/>
      <c r="Q519" s="32"/>
      <c r="R519" s="32"/>
      <c r="S519" s="32"/>
      <c r="T519" s="32"/>
    </row>
    <row r="520" spans="1:20" ht="15.75" x14ac:dyDescent="0.25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269"/>
      <c r="M520" s="269"/>
      <c r="N520" s="269"/>
      <c r="O520" s="269"/>
      <c r="P520" s="32"/>
      <c r="Q520" s="32"/>
      <c r="R520" s="32"/>
      <c r="S520" s="32"/>
      <c r="T520" s="32"/>
    </row>
    <row r="521" spans="1:20" ht="15.75" x14ac:dyDescent="0.25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269"/>
      <c r="M521" s="269"/>
      <c r="N521" s="269"/>
      <c r="O521" s="269"/>
      <c r="P521" s="32"/>
      <c r="Q521" s="32"/>
      <c r="R521" s="32"/>
      <c r="S521" s="32"/>
      <c r="T521" s="32"/>
    </row>
    <row r="522" spans="1:20" ht="15.75" x14ac:dyDescent="0.25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269"/>
      <c r="M522" s="269"/>
      <c r="N522" s="269"/>
      <c r="O522" s="269"/>
      <c r="P522" s="32"/>
      <c r="Q522" s="32"/>
      <c r="R522" s="32"/>
      <c r="S522" s="32"/>
      <c r="T522" s="32"/>
    </row>
    <row r="523" spans="1:20" ht="15.75" x14ac:dyDescent="0.25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269"/>
      <c r="M523" s="269"/>
      <c r="N523" s="269"/>
      <c r="O523" s="269"/>
      <c r="P523" s="32"/>
      <c r="Q523" s="32"/>
      <c r="R523" s="32"/>
      <c r="S523" s="32"/>
      <c r="T523" s="32"/>
    </row>
    <row r="524" spans="1:20" ht="15.75" x14ac:dyDescent="0.25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269"/>
      <c r="M524" s="269"/>
      <c r="N524" s="269"/>
      <c r="O524" s="269"/>
      <c r="P524" s="32"/>
      <c r="Q524" s="32"/>
      <c r="R524" s="32"/>
      <c r="S524" s="32"/>
      <c r="T524" s="32"/>
    </row>
    <row r="525" spans="1:20" ht="15.75" x14ac:dyDescent="0.25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269"/>
      <c r="M525" s="269"/>
      <c r="N525" s="269"/>
      <c r="O525" s="269"/>
      <c r="P525" s="32"/>
      <c r="Q525" s="32"/>
      <c r="R525" s="32"/>
      <c r="S525" s="32"/>
      <c r="T525" s="32"/>
    </row>
    <row r="526" spans="1:20" ht="15.75" x14ac:dyDescent="0.25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269"/>
      <c r="M526" s="269"/>
      <c r="N526" s="269"/>
      <c r="O526" s="269"/>
      <c r="P526" s="32"/>
      <c r="Q526" s="32"/>
      <c r="R526" s="32"/>
      <c r="S526" s="32"/>
      <c r="T526" s="32"/>
    </row>
    <row r="527" spans="1:20" ht="15.75" x14ac:dyDescent="0.25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269"/>
      <c r="M527" s="269"/>
      <c r="N527" s="269"/>
      <c r="O527" s="269"/>
      <c r="P527" s="32"/>
      <c r="Q527" s="32"/>
      <c r="R527" s="32"/>
      <c r="S527" s="32"/>
      <c r="T527" s="32"/>
    </row>
    <row r="528" spans="1:20" ht="15.75" x14ac:dyDescent="0.25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269"/>
      <c r="M528" s="269"/>
      <c r="N528" s="269"/>
      <c r="O528" s="269"/>
      <c r="P528" s="32"/>
      <c r="Q528" s="32"/>
      <c r="R528" s="32"/>
      <c r="S528" s="32"/>
      <c r="T528" s="32"/>
    </row>
    <row r="529" spans="1:20" ht="15.75" x14ac:dyDescent="0.25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269"/>
      <c r="M529" s="269"/>
      <c r="N529" s="269"/>
      <c r="O529" s="269"/>
      <c r="P529" s="32"/>
      <c r="Q529" s="32"/>
      <c r="R529" s="32"/>
      <c r="S529" s="32"/>
      <c r="T529" s="32"/>
    </row>
    <row r="530" spans="1:20" ht="15.75" x14ac:dyDescent="0.25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269"/>
      <c r="M530" s="269"/>
      <c r="N530" s="269"/>
      <c r="O530" s="269"/>
      <c r="P530" s="32"/>
      <c r="Q530" s="32"/>
      <c r="R530" s="32"/>
      <c r="S530" s="32"/>
      <c r="T530" s="32"/>
    </row>
    <row r="531" spans="1:20" ht="15.75" x14ac:dyDescent="0.25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269"/>
      <c r="M531" s="269"/>
      <c r="N531" s="269"/>
      <c r="O531" s="269"/>
      <c r="P531" s="32"/>
      <c r="Q531" s="32"/>
      <c r="R531" s="32"/>
      <c r="S531" s="32"/>
      <c r="T531" s="32"/>
    </row>
    <row r="532" spans="1:20" ht="15.75" x14ac:dyDescent="0.25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269"/>
      <c r="M532" s="269"/>
      <c r="N532" s="269"/>
      <c r="O532" s="269"/>
      <c r="P532" s="32"/>
      <c r="Q532" s="32"/>
      <c r="R532" s="32"/>
      <c r="S532" s="32"/>
      <c r="T532" s="32"/>
    </row>
    <row r="533" spans="1:20" ht="15.75" x14ac:dyDescent="0.25">
      <c r="A533" s="32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269"/>
      <c r="M533" s="269"/>
      <c r="N533" s="269"/>
      <c r="O533" s="269"/>
      <c r="P533" s="32"/>
      <c r="Q533" s="32"/>
      <c r="R533" s="32"/>
      <c r="S533" s="32"/>
      <c r="T533" s="32"/>
    </row>
    <row r="534" spans="1:20" ht="15.75" x14ac:dyDescent="0.25">
      <c r="A534" s="32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269"/>
      <c r="M534" s="269"/>
      <c r="N534" s="269"/>
      <c r="O534" s="269"/>
      <c r="P534" s="32"/>
      <c r="Q534" s="32"/>
      <c r="R534" s="32"/>
      <c r="S534" s="32"/>
      <c r="T534" s="32"/>
    </row>
    <row r="535" spans="1:20" ht="15.75" x14ac:dyDescent="0.25">
      <c r="A535" s="32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269"/>
      <c r="M535" s="269"/>
      <c r="N535" s="269"/>
      <c r="O535" s="269"/>
      <c r="P535" s="32"/>
      <c r="Q535" s="32"/>
      <c r="R535" s="32"/>
      <c r="S535" s="32"/>
      <c r="T535" s="32"/>
    </row>
    <row r="536" spans="1:20" ht="15.75" x14ac:dyDescent="0.25">
      <c r="A536" s="32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269"/>
      <c r="M536" s="269"/>
      <c r="N536" s="269"/>
      <c r="O536" s="269"/>
      <c r="P536" s="32"/>
      <c r="Q536" s="32"/>
      <c r="R536" s="32"/>
      <c r="S536" s="32"/>
      <c r="T536" s="32"/>
    </row>
    <row r="537" spans="1:20" ht="15.75" x14ac:dyDescent="0.25">
      <c r="A537" s="32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269"/>
      <c r="M537" s="269"/>
      <c r="N537" s="269"/>
      <c r="O537" s="269"/>
      <c r="P537" s="32"/>
      <c r="Q537" s="32"/>
      <c r="R537" s="32"/>
      <c r="S537" s="32"/>
      <c r="T537" s="32"/>
    </row>
    <row r="538" spans="1:20" ht="15.75" x14ac:dyDescent="0.25">
      <c r="A538" s="32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269"/>
      <c r="M538" s="269"/>
      <c r="N538" s="269"/>
      <c r="O538" s="269"/>
      <c r="P538" s="32"/>
      <c r="Q538" s="32"/>
      <c r="R538" s="32"/>
      <c r="S538" s="32"/>
      <c r="T538" s="32"/>
    </row>
    <row r="539" spans="1:20" ht="15.75" x14ac:dyDescent="0.25">
      <c r="A539" s="32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269"/>
      <c r="M539" s="269"/>
      <c r="N539" s="269"/>
      <c r="O539" s="269"/>
      <c r="P539" s="32"/>
      <c r="Q539" s="32"/>
      <c r="R539" s="32"/>
      <c r="S539" s="32"/>
      <c r="T539" s="32"/>
    </row>
    <row r="540" spans="1:20" ht="15.75" x14ac:dyDescent="0.25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269"/>
      <c r="M540" s="269"/>
      <c r="N540" s="269"/>
      <c r="O540" s="269"/>
      <c r="P540" s="32"/>
      <c r="Q540" s="32"/>
      <c r="R540" s="32"/>
      <c r="S540" s="32"/>
      <c r="T540" s="32"/>
    </row>
    <row r="541" spans="1:20" ht="15.75" x14ac:dyDescent="0.25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269"/>
      <c r="M541" s="269"/>
      <c r="N541" s="269"/>
      <c r="O541" s="269"/>
      <c r="P541" s="32"/>
      <c r="Q541" s="32"/>
      <c r="R541" s="32"/>
      <c r="S541" s="32"/>
      <c r="T541" s="32"/>
    </row>
    <row r="542" spans="1:20" ht="15.75" x14ac:dyDescent="0.25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269"/>
      <c r="M542" s="269"/>
      <c r="N542" s="269"/>
      <c r="O542" s="269"/>
      <c r="P542" s="32"/>
      <c r="Q542" s="32"/>
      <c r="R542" s="32"/>
      <c r="S542" s="32"/>
      <c r="T542" s="32"/>
    </row>
    <row r="543" spans="1:20" ht="15.75" x14ac:dyDescent="0.25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269"/>
      <c r="M543" s="269"/>
      <c r="N543" s="269"/>
      <c r="O543" s="269"/>
      <c r="P543" s="32"/>
      <c r="Q543" s="32"/>
      <c r="R543" s="32"/>
      <c r="S543" s="32"/>
      <c r="T543" s="32"/>
    </row>
    <row r="544" spans="1:20" ht="15.75" x14ac:dyDescent="0.25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269"/>
      <c r="M544" s="269"/>
      <c r="N544" s="269"/>
      <c r="O544" s="269"/>
      <c r="P544" s="32"/>
      <c r="Q544" s="32"/>
      <c r="R544" s="32"/>
      <c r="S544" s="32"/>
      <c r="T544" s="32"/>
    </row>
    <row r="545" spans="1:20" ht="15.75" x14ac:dyDescent="0.25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269"/>
      <c r="M545" s="269"/>
      <c r="N545" s="269"/>
      <c r="O545" s="269"/>
      <c r="P545" s="32"/>
      <c r="Q545" s="32"/>
      <c r="R545" s="32"/>
      <c r="S545" s="32"/>
      <c r="T545" s="32"/>
    </row>
    <row r="546" spans="1:20" ht="15.75" x14ac:dyDescent="0.25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269"/>
      <c r="M546" s="269"/>
      <c r="N546" s="269"/>
      <c r="O546" s="269"/>
      <c r="P546" s="32"/>
      <c r="Q546" s="32"/>
      <c r="R546" s="32"/>
      <c r="S546" s="32"/>
      <c r="T546" s="32"/>
    </row>
    <row r="547" spans="1:20" ht="15.75" x14ac:dyDescent="0.25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269"/>
      <c r="M547" s="269"/>
      <c r="N547" s="269"/>
      <c r="O547" s="269"/>
      <c r="P547" s="32"/>
      <c r="Q547" s="32"/>
      <c r="R547" s="32"/>
      <c r="S547" s="32"/>
      <c r="T547" s="32"/>
    </row>
    <row r="548" spans="1:20" ht="15.75" x14ac:dyDescent="0.25">
      <c r="A548" s="32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269"/>
      <c r="M548" s="269"/>
      <c r="N548" s="269"/>
      <c r="O548" s="269"/>
      <c r="P548" s="32"/>
      <c r="Q548" s="32"/>
      <c r="R548" s="32"/>
      <c r="S548" s="32"/>
      <c r="T548" s="32"/>
    </row>
    <row r="549" spans="1:20" ht="15.75" x14ac:dyDescent="0.25">
      <c r="A549" s="32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269"/>
      <c r="M549" s="269"/>
      <c r="N549" s="269"/>
      <c r="O549" s="269"/>
      <c r="P549" s="32"/>
      <c r="Q549" s="32"/>
      <c r="R549" s="32"/>
      <c r="S549" s="32"/>
      <c r="T549" s="32"/>
    </row>
    <row r="550" spans="1:20" ht="15.75" x14ac:dyDescent="0.25">
      <c r="A550" s="32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269"/>
      <c r="M550" s="269"/>
      <c r="N550" s="269"/>
      <c r="O550" s="269"/>
      <c r="P550" s="32"/>
      <c r="Q550" s="32"/>
      <c r="R550" s="32"/>
      <c r="S550" s="32"/>
      <c r="T550" s="32"/>
    </row>
    <row r="551" spans="1:20" ht="15.75" x14ac:dyDescent="0.25">
      <c r="A551" s="32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269"/>
      <c r="M551" s="269"/>
      <c r="N551" s="269"/>
      <c r="O551" s="269"/>
      <c r="P551" s="32"/>
      <c r="Q551" s="32"/>
      <c r="R551" s="32"/>
      <c r="S551" s="32"/>
      <c r="T551" s="32"/>
    </row>
    <row r="552" spans="1:20" ht="15.75" x14ac:dyDescent="0.25">
      <c r="A552" s="32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269"/>
      <c r="M552" s="269"/>
      <c r="N552" s="269"/>
      <c r="O552" s="269"/>
      <c r="P552" s="32"/>
      <c r="Q552" s="32"/>
      <c r="R552" s="32"/>
      <c r="S552" s="32"/>
      <c r="T552" s="32"/>
    </row>
    <row r="553" spans="1:20" ht="15.75" x14ac:dyDescent="0.25">
      <c r="A553" s="32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269"/>
      <c r="M553" s="269"/>
      <c r="N553" s="269"/>
      <c r="O553" s="269"/>
      <c r="P553" s="32"/>
      <c r="Q553" s="32"/>
      <c r="R553" s="32"/>
      <c r="S553" s="32"/>
      <c r="T553" s="32"/>
    </row>
    <row r="554" spans="1:20" ht="15.75" x14ac:dyDescent="0.25">
      <c r="A554" s="32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269"/>
      <c r="M554" s="269"/>
      <c r="N554" s="269"/>
      <c r="O554" s="269"/>
      <c r="P554" s="32"/>
      <c r="Q554" s="32"/>
      <c r="R554" s="32"/>
      <c r="S554" s="32"/>
      <c r="T554" s="32"/>
    </row>
    <row r="555" spans="1:20" ht="15.75" x14ac:dyDescent="0.25">
      <c r="A555" s="32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269"/>
      <c r="M555" s="269"/>
      <c r="N555" s="269"/>
      <c r="O555" s="269"/>
      <c r="P555" s="32"/>
      <c r="Q555" s="32"/>
      <c r="R555" s="32"/>
      <c r="S555" s="32"/>
      <c r="T555" s="32"/>
    </row>
    <row r="556" spans="1:20" ht="15.75" x14ac:dyDescent="0.25">
      <c r="A556" s="32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269"/>
      <c r="M556" s="269"/>
      <c r="N556" s="269"/>
      <c r="O556" s="269"/>
      <c r="P556" s="32"/>
      <c r="Q556" s="32"/>
      <c r="R556" s="32"/>
      <c r="S556" s="32"/>
      <c r="T556" s="32"/>
    </row>
    <row r="557" spans="1:20" ht="15.75" x14ac:dyDescent="0.25">
      <c r="A557" s="32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269"/>
      <c r="M557" s="269"/>
      <c r="N557" s="269"/>
      <c r="O557" s="269"/>
      <c r="P557" s="32"/>
      <c r="Q557" s="32"/>
      <c r="R557" s="32"/>
      <c r="S557" s="32"/>
      <c r="T557" s="32"/>
    </row>
    <row r="558" spans="1:20" ht="15.75" x14ac:dyDescent="0.25">
      <c r="A558" s="32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269"/>
      <c r="M558" s="269"/>
      <c r="N558" s="269"/>
      <c r="O558" s="269"/>
      <c r="P558" s="32"/>
      <c r="Q558" s="32"/>
      <c r="R558" s="32"/>
      <c r="S558" s="32"/>
      <c r="T558" s="32"/>
    </row>
    <row r="559" spans="1:20" ht="15.75" x14ac:dyDescent="0.25">
      <c r="A559" s="32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269"/>
      <c r="M559" s="269"/>
      <c r="N559" s="269"/>
      <c r="O559" s="269"/>
      <c r="P559" s="32"/>
      <c r="Q559" s="32"/>
      <c r="R559" s="32"/>
      <c r="S559" s="32"/>
      <c r="T559" s="32"/>
    </row>
    <row r="560" spans="1:20" ht="15.75" x14ac:dyDescent="0.25">
      <c r="A560" s="32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269"/>
      <c r="M560" s="269"/>
      <c r="N560" s="269"/>
      <c r="O560" s="269"/>
      <c r="P560" s="32"/>
      <c r="Q560" s="32"/>
      <c r="R560" s="32"/>
      <c r="S560" s="32"/>
      <c r="T560" s="32"/>
    </row>
    <row r="561" spans="1:20" ht="15.75" x14ac:dyDescent="0.25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269"/>
      <c r="M561" s="269"/>
      <c r="N561" s="269"/>
      <c r="O561" s="269"/>
      <c r="P561" s="32"/>
      <c r="Q561" s="32"/>
      <c r="R561" s="32"/>
      <c r="S561" s="32"/>
      <c r="T561" s="32"/>
    </row>
    <row r="562" spans="1:20" ht="15.75" x14ac:dyDescent="0.25">
      <c r="A562" s="32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269"/>
      <c r="M562" s="269"/>
      <c r="N562" s="269"/>
      <c r="O562" s="269"/>
      <c r="P562" s="32"/>
      <c r="Q562" s="32"/>
      <c r="R562" s="32"/>
      <c r="S562" s="32"/>
      <c r="T562" s="32"/>
    </row>
    <row r="563" spans="1:20" ht="15.75" x14ac:dyDescent="0.25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269"/>
      <c r="M563" s="269"/>
      <c r="N563" s="269"/>
      <c r="O563" s="269"/>
      <c r="P563" s="32"/>
      <c r="Q563" s="32"/>
      <c r="R563" s="32"/>
      <c r="S563" s="32"/>
      <c r="T563" s="32"/>
    </row>
    <row r="564" spans="1:20" ht="15.75" x14ac:dyDescent="0.25">
      <c r="A564" s="32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269"/>
      <c r="M564" s="269"/>
      <c r="N564" s="269"/>
      <c r="O564" s="269"/>
      <c r="P564" s="32"/>
      <c r="Q564" s="32"/>
      <c r="R564" s="32"/>
      <c r="S564" s="32"/>
      <c r="T564" s="32"/>
    </row>
    <row r="565" spans="1:20" ht="15.75" x14ac:dyDescent="0.25">
      <c r="A565" s="32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269"/>
      <c r="M565" s="269"/>
      <c r="N565" s="269"/>
      <c r="O565" s="269"/>
      <c r="P565" s="32"/>
      <c r="Q565" s="32"/>
      <c r="R565" s="32"/>
      <c r="S565" s="32"/>
      <c r="T565" s="32"/>
    </row>
    <row r="566" spans="1:20" ht="15.75" x14ac:dyDescent="0.25">
      <c r="A566" s="32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269"/>
      <c r="M566" s="269"/>
      <c r="N566" s="269"/>
      <c r="O566" s="269"/>
      <c r="P566" s="32"/>
      <c r="Q566" s="32"/>
      <c r="R566" s="32"/>
      <c r="S566" s="32"/>
      <c r="T566" s="32"/>
    </row>
    <row r="567" spans="1:20" ht="15.75" x14ac:dyDescent="0.25">
      <c r="A567" s="32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269"/>
      <c r="M567" s="269"/>
      <c r="N567" s="269"/>
      <c r="O567" s="269"/>
      <c r="P567" s="32"/>
      <c r="Q567" s="32"/>
      <c r="R567" s="32"/>
      <c r="S567" s="32"/>
      <c r="T567" s="32"/>
    </row>
    <row r="568" spans="1:20" ht="15.75" x14ac:dyDescent="0.25">
      <c r="A568" s="32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269"/>
      <c r="M568" s="269"/>
      <c r="N568" s="269"/>
      <c r="O568" s="269"/>
      <c r="P568" s="32"/>
      <c r="Q568" s="32"/>
      <c r="R568" s="32"/>
      <c r="S568" s="32"/>
      <c r="T568" s="32"/>
    </row>
    <row r="569" spans="1:20" ht="15.75" x14ac:dyDescent="0.25">
      <c r="A569" s="32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269"/>
      <c r="M569" s="269"/>
      <c r="N569" s="269"/>
      <c r="O569" s="269"/>
      <c r="P569" s="32"/>
      <c r="Q569" s="32"/>
      <c r="R569" s="32"/>
      <c r="S569" s="32"/>
      <c r="T569" s="32"/>
    </row>
    <row r="570" spans="1:20" ht="15.75" x14ac:dyDescent="0.25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269"/>
      <c r="M570" s="269"/>
      <c r="N570" s="269"/>
      <c r="O570" s="269"/>
      <c r="P570" s="32"/>
      <c r="Q570" s="32"/>
      <c r="R570" s="32"/>
      <c r="S570" s="32"/>
      <c r="T570" s="32"/>
    </row>
    <row r="571" spans="1:20" ht="15.75" x14ac:dyDescent="0.25">
      <c r="A571" s="32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269"/>
      <c r="M571" s="269"/>
      <c r="N571" s="269"/>
      <c r="O571" s="269"/>
      <c r="P571" s="32"/>
      <c r="Q571" s="32"/>
      <c r="R571" s="32"/>
      <c r="S571" s="32"/>
      <c r="T571" s="32"/>
    </row>
    <row r="572" spans="1:20" ht="15.75" x14ac:dyDescent="0.25">
      <c r="A572" s="32"/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269"/>
      <c r="M572" s="269"/>
      <c r="N572" s="269"/>
      <c r="O572" s="269"/>
      <c r="P572" s="32"/>
      <c r="Q572" s="32"/>
      <c r="R572" s="32"/>
      <c r="S572" s="32"/>
      <c r="T572" s="32"/>
    </row>
    <row r="573" spans="1:20" ht="15.75" x14ac:dyDescent="0.25">
      <c r="A573" s="32"/>
      <c r="B573" s="32"/>
      <c r="C573" s="32"/>
      <c r="D573" s="32"/>
      <c r="E573" s="32"/>
      <c r="F573" s="32"/>
      <c r="G573" s="32"/>
      <c r="H573" s="32"/>
      <c r="I573" s="32"/>
      <c r="J573" s="32"/>
      <c r="K573" s="32"/>
      <c r="L573" s="269"/>
      <c r="M573" s="269"/>
      <c r="N573" s="269"/>
      <c r="O573" s="269"/>
      <c r="P573" s="32"/>
      <c r="Q573" s="32"/>
      <c r="R573" s="32"/>
      <c r="S573" s="32"/>
      <c r="T573" s="32"/>
    </row>
    <row r="574" spans="1:20" ht="15.75" x14ac:dyDescent="0.25">
      <c r="A574" s="32"/>
      <c r="B574" s="32"/>
      <c r="C574" s="32"/>
      <c r="D574" s="32"/>
      <c r="E574" s="32"/>
      <c r="F574" s="32"/>
      <c r="G574" s="32"/>
      <c r="H574" s="32"/>
      <c r="I574" s="32"/>
      <c r="J574" s="32"/>
      <c r="K574" s="32"/>
      <c r="L574" s="269"/>
      <c r="M574" s="269"/>
      <c r="N574" s="269"/>
      <c r="O574" s="269"/>
      <c r="P574" s="32"/>
      <c r="Q574" s="32"/>
      <c r="R574" s="32"/>
      <c r="S574" s="32"/>
      <c r="T574" s="32"/>
    </row>
    <row r="575" spans="1:20" ht="15.75" x14ac:dyDescent="0.25">
      <c r="A575" s="32"/>
      <c r="B575" s="32"/>
      <c r="C575" s="32"/>
      <c r="D575" s="32"/>
      <c r="E575" s="32"/>
      <c r="F575" s="32"/>
      <c r="G575" s="32"/>
      <c r="H575" s="32"/>
      <c r="I575" s="32"/>
      <c r="J575" s="32"/>
      <c r="K575" s="32"/>
      <c r="L575" s="269"/>
      <c r="M575" s="269"/>
      <c r="N575" s="269"/>
      <c r="O575" s="269"/>
      <c r="P575" s="32"/>
      <c r="Q575" s="32"/>
      <c r="R575" s="32"/>
      <c r="S575" s="32"/>
      <c r="T575" s="32"/>
    </row>
    <row r="576" spans="1:20" ht="15.75" x14ac:dyDescent="0.25">
      <c r="A576" s="32"/>
      <c r="B576" s="32"/>
      <c r="C576" s="32"/>
      <c r="D576" s="32"/>
      <c r="E576" s="32"/>
      <c r="F576" s="32"/>
      <c r="G576" s="32"/>
      <c r="H576" s="32"/>
      <c r="I576" s="32"/>
      <c r="J576" s="32"/>
      <c r="K576" s="32"/>
      <c r="L576" s="269"/>
      <c r="M576" s="269"/>
      <c r="N576" s="269"/>
      <c r="O576" s="269"/>
      <c r="P576" s="32"/>
      <c r="Q576" s="32"/>
      <c r="R576" s="32"/>
      <c r="S576" s="32"/>
      <c r="T576" s="32"/>
    </row>
    <row r="577" spans="1:20" ht="15.75" x14ac:dyDescent="0.25">
      <c r="A577" s="32"/>
      <c r="B577" s="32"/>
      <c r="C577" s="32"/>
      <c r="D577" s="32"/>
      <c r="E577" s="32"/>
      <c r="F577" s="32"/>
      <c r="G577" s="32"/>
      <c r="H577" s="32"/>
      <c r="I577" s="32"/>
      <c r="J577" s="32"/>
      <c r="K577" s="32"/>
      <c r="L577" s="269"/>
      <c r="M577" s="269"/>
      <c r="N577" s="269"/>
      <c r="O577" s="269"/>
      <c r="P577" s="32"/>
      <c r="Q577" s="32"/>
      <c r="R577" s="32"/>
      <c r="S577" s="32"/>
      <c r="T577" s="32"/>
    </row>
    <row r="578" spans="1:20" ht="15.75" x14ac:dyDescent="0.25">
      <c r="A578" s="32"/>
      <c r="B578" s="32"/>
      <c r="C578" s="32"/>
      <c r="D578" s="32"/>
      <c r="E578" s="32"/>
      <c r="F578" s="32"/>
      <c r="G578" s="32"/>
      <c r="H578" s="32"/>
      <c r="I578" s="32"/>
      <c r="J578" s="32"/>
      <c r="K578" s="32"/>
      <c r="L578" s="269"/>
      <c r="M578" s="269"/>
      <c r="N578" s="269"/>
      <c r="O578" s="269"/>
      <c r="P578" s="32"/>
      <c r="Q578" s="32"/>
      <c r="R578" s="32"/>
      <c r="S578" s="32"/>
      <c r="T578" s="32"/>
    </row>
    <row r="579" spans="1:20" ht="15.75" x14ac:dyDescent="0.25">
      <c r="A579" s="32"/>
      <c r="B579" s="32"/>
      <c r="C579" s="32"/>
      <c r="D579" s="32"/>
      <c r="E579" s="32"/>
      <c r="F579" s="32"/>
      <c r="G579" s="32"/>
      <c r="H579" s="32"/>
      <c r="I579" s="32"/>
      <c r="J579" s="32"/>
      <c r="K579" s="32"/>
      <c r="L579" s="269"/>
      <c r="M579" s="269"/>
      <c r="N579" s="269"/>
      <c r="O579" s="269"/>
      <c r="P579" s="32"/>
      <c r="Q579" s="32"/>
      <c r="R579" s="32"/>
      <c r="S579" s="32"/>
      <c r="T579" s="32"/>
    </row>
    <row r="580" spans="1:20" ht="15.75" x14ac:dyDescent="0.25">
      <c r="A580" s="32"/>
      <c r="B580" s="32"/>
      <c r="C580" s="32"/>
      <c r="D580" s="32"/>
      <c r="E580" s="32"/>
      <c r="F580" s="32"/>
      <c r="G580" s="32"/>
      <c r="H580" s="32"/>
      <c r="I580" s="32"/>
      <c r="J580" s="32"/>
      <c r="K580" s="32"/>
      <c r="L580" s="269"/>
      <c r="M580" s="269"/>
      <c r="N580" s="269"/>
      <c r="O580" s="269"/>
      <c r="P580" s="32"/>
      <c r="Q580" s="32"/>
      <c r="R580" s="32"/>
      <c r="S580" s="32"/>
      <c r="T580" s="32"/>
    </row>
    <row r="581" spans="1:20" ht="15.75" x14ac:dyDescent="0.25">
      <c r="A581" s="32"/>
      <c r="B581" s="32"/>
      <c r="C581" s="32"/>
      <c r="D581" s="32"/>
      <c r="E581" s="32"/>
      <c r="F581" s="32"/>
      <c r="G581" s="32"/>
      <c r="H581" s="32"/>
      <c r="I581" s="32"/>
      <c r="J581" s="32"/>
      <c r="K581" s="32"/>
      <c r="L581" s="269"/>
      <c r="M581" s="269"/>
      <c r="N581" s="269"/>
      <c r="O581" s="269"/>
      <c r="P581" s="32"/>
      <c r="Q581" s="32"/>
      <c r="R581" s="32"/>
      <c r="S581" s="32"/>
      <c r="T581" s="32"/>
    </row>
    <row r="582" spans="1:20" ht="15.75" x14ac:dyDescent="0.25">
      <c r="A582" s="32"/>
      <c r="B582" s="32"/>
      <c r="C582" s="32"/>
      <c r="D582" s="32"/>
      <c r="E582" s="32"/>
      <c r="F582" s="32"/>
      <c r="G582" s="32"/>
      <c r="H582" s="32"/>
      <c r="I582" s="32"/>
      <c r="J582" s="32"/>
      <c r="K582" s="32"/>
      <c r="L582" s="269"/>
      <c r="M582" s="269"/>
      <c r="N582" s="269"/>
      <c r="O582" s="269"/>
      <c r="P582" s="32"/>
      <c r="Q582" s="32"/>
      <c r="R582" s="32"/>
      <c r="S582" s="32"/>
      <c r="T582" s="32"/>
    </row>
    <row r="583" spans="1:20" ht="15.75" x14ac:dyDescent="0.25">
      <c r="A583" s="32"/>
      <c r="B583" s="32"/>
      <c r="C583" s="32"/>
      <c r="D583" s="32"/>
      <c r="E583" s="32"/>
      <c r="F583" s="32"/>
      <c r="G583" s="32"/>
      <c r="H583" s="32"/>
      <c r="I583" s="32"/>
      <c r="J583" s="32"/>
      <c r="K583" s="32"/>
      <c r="L583" s="269"/>
      <c r="M583" s="269"/>
      <c r="N583" s="269"/>
      <c r="O583" s="269"/>
      <c r="P583" s="32"/>
      <c r="Q583" s="32"/>
      <c r="R583" s="32"/>
      <c r="S583" s="32"/>
      <c r="T583" s="32"/>
    </row>
    <row r="584" spans="1:20" ht="15.75" x14ac:dyDescent="0.25">
      <c r="A584" s="32"/>
      <c r="B584" s="32"/>
      <c r="C584" s="32"/>
      <c r="D584" s="32"/>
      <c r="E584" s="32"/>
      <c r="F584" s="32"/>
      <c r="G584" s="32"/>
      <c r="H584" s="32"/>
      <c r="I584" s="32"/>
      <c r="J584" s="32"/>
      <c r="K584" s="32"/>
      <c r="L584" s="269"/>
      <c r="M584" s="269"/>
      <c r="N584" s="269"/>
      <c r="O584" s="269"/>
      <c r="P584" s="32"/>
      <c r="Q584" s="32"/>
      <c r="R584" s="32"/>
      <c r="S584" s="32"/>
      <c r="T584" s="32"/>
    </row>
    <row r="585" spans="1:20" ht="15.75" x14ac:dyDescent="0.25">
      <c r="A585" s="32"/>
      <c r="B585" s="32"/>
      <c r="C585" s="32"/>
      <c r="D585" s="32"/>
      <c r="E585" s="32"/>
      <c r="F585" s="32"/>
      <c r="G585" s="32"/>
      <c r="H585" s="32"/>
      <c r="I585" s="32"/>
      <c r="J585" s="32"/>
      <c r="K585" s="32"/>
      <c r="L585" s="269"/>
      <c r="M585" s="269"/>
      <c r="N585" s="269"/>
      <c r="O585" s="269"/>
      <c r="P585" s="32"/>
      <c r="Q585" s="32"/>
      <c r="R585" s="32"/>
      <c r="S585" s="32"/>
      <c r="T585" s="32"/>
    </row>
    <row r="586" spans="1:20" ht="15.75" x14ac:dyDescent="0.25">
      <c r="A586" s="32"/>
      <c r="B586" s="32"/>
      <c r="C586" s="32"/>
      <c r="D586" s="32"/>
      <c r="E586" s="32"/>
      <c r="F586" s="32"/>
      <c r="G586" s="32"/>
      <c r="H586" s="32"/>
      <c r="I586" s="32"/>
      <c r="J586" s="32"/>
      <c r="K586" s="32"/>
      <c r="L586" s="269"/>
      <c r="M586" s="269"/>
      <c r="N586" s="269"/>
      <c r="O586" s="269"/>
      <c r="P586" s="32"/>
      <c r="Q586" s="32"/>
      <c r="R586" s="32"/>
      <c r="S586" s="32"/>
      <c r="T586" s="32"/>
    </row>
    <row r="587" spans="1:20" ht="15.75" x14ac:dyDescent="0.25">
      <c r="A587" s="32"/>
      <c r="B587" s="32"/>
      <c r="C587" s="32"/>
      <c r="D587" s="32"/>
      <c r="E587" s="32"/>
      <c r="F587" s="32"/>
      <c r="G587" s="32"/>
      <c r="H587" s="32"/>
      <c r="I587" s="32"/>
      <c r="J587" s="32"/>
      <c r="K587" s="32"/>
      <c r="L587" s="269"/>
      <c r="M587" s="269"/>
      <c r="N587" s="269"/>
      <c r="O587" s="269"/>
      <c r="P587" s="32"/>
      <c r="Q587" s="32"/>
      <c r="R587" s="32"/>
      <c r="S587" s="32"/>
      <c r="T587" s="32"/>
    </row>
    <row r="588" spans="1:20" ht="15.75" x14ac:dyDescent="0.25">
      <c r="A588" s="32"/>
      <c r="B588" s="32"/>
      <c r="C588" s="32"/>
      <c r="D588" s="32"/>
      <c r="E588" s="32"/>
      <c r="F588" s="32"/>
      <c r="G588" s="32"/>
      <c r="H588" s="32"/>
      <c r="I588" s="32"/>
      <c r="J588" s="32"/>
      <c r="K588" s="32"/>
      <c r="L588" s="269"/>
      <c r="M588" s="269"/>
      <c r="N588" s="269"/>
      <c r="O588" s="269"/>
      <c r="P588" s="32"/>
      <c r="Q588" s="32"/>
      <c r="R588" s="32"/>
      <c r="S588" s="32"/>
      <c r="T588" s="32"/>
    </row>
    <row r="589" spans="1:20" ht="15.75" x14ac:dyDescent="0.25">
      <c r="A589" s="32"/>
      <c r="B589" s="32"/>
      <c r="C589" s="32"/>
      <c r="D589" s="32"/>
      <c r="E589" s="32"/>
      <c r="F589" s="32"/>
      <c r="G589" s="32"/>
      <c r="H589" s="32"/>
      <c r="I589" s="32"/>
      <c r="J589" s="32"/>
      <c r="K589" s="32"/>
      <c r="L589" s="269"/>
      <c r="M589" s="269"/>
      <c r="N589" s="269"/>
      <c r="O589" s="269"/>
      <c r="P589" s="32"/>
      <c r="Q589" s="32"/>
      <c r="R589" s="32"/>
      <c r="S589" s="32"/>
      <c r="T589" s="32"/>
    </row>
    <row r="590" spans="1:20" ht="15.75" x14ac:dyDescent="0.25">
      <c r="A590" s="32"/>
      <c r="B590" s="32"/>
      <c r="C590" s="32"/>
      <c r="D590" s="32"/>
      <c r="E590" s="32"/>
      <c r="F590" s="32"/>
      <c r="G590" s="32"/>
      <c r="H590" s="32"/>
      <c r="I590" s="32"/>
      <c r="J590" s="32"/>
      <c r="K590" s="32"/>
      <c r="L590" s="269"/>
      <c r="M590" s="269"/>
      <c r="N590" s="269"/>
      <c r="O590" s="269"/>
      <c r="P590" s="32"/>
      <c r="Q590" s="32"/>
      <c r="R590" s="32"/>
      <c r="S590" s="32"/>
      <c r="T590" s="32"/>
    </row>
    <row r="591" spans="1:20" ht="15.75" x14ac:dyDescent="0.25">
      <c r="A591" s="32"/>
      <c r="B591" s="32"/>
      <c r="C591" s="32"/>
      <c r="D591" s="32"/>
      <c r="E591" s="32"/>
      <c r="F591" s="32"/>
      <c r="G591" s="32"/>
      <c r="H591" s="32"/>
      <c r="I591" s="32"/>
      <c r="J591" s="32"/>
      <c r="K591" s="32"/>
      <c r="L591" s="269"/>
      <c r="M591" s="269"/>
      <c r="N591" s="269"/>
      <c r="O591" s="269"/>
      <c r="P591" s="32"/>
      <c r="Q591" s="32"/>
      <c r="R591" s="32"/>
      <c r="S591" s="32"/>
      <c r="T591" s="32"/>
    </row>
    <row r="592" spans="1:20" ht="15.75" x14ac:dyDescent="0.25">
      <c r="A592" s="32"/>
      <c r="B592" s="32"/>
      <c r="C592" s="32"/>
      <c r="D592" s="32"/>
      <c r="E592" s="32"/>
      <c r="F592" s="32"/>
      <c r="G592" s="32"/>
      <c r="H592" s="32"/>
      <c r="I592" s="32"/>
      <c r="J592" s="32"/>
      <c r="K592" s="32"/>
      <c r="L592" s="269"/>
      <c r="M592" s="269"/>
      <c r="N592" s="269"/>
      <c r="O592" s="269"/>
      <c r="P592" s="32"/>
      <c r="Q592" s="32"/>
      <c r="R592" s="32"/>
      <c r="S592" s="32"/>
      <c r="T592" s="32"/>
    </row>
    <row r="593" spans="1:20" ht="15.75" x14ac:dyDescent="0.25">
      <c r="A593" s="32"/>
      <c r="B593" s="32"/>
      <c r="C593" s="32"/>
      <c r="D593" s="32"/>
      <c r="E593" s="32"/>
      <c r="F593" s="32"/>
      <c r="G593" s="32"/>
      <c r="H593" s="32"/>
      <c r="I593" s="32"/>
      <c r="J593" s="32"/>
      <c r="K593" s="32"/>
      <c r="L593" s="269"/>
      <c r="M593" s="269"/>
      <c r="N593" s="269"/>
      <c r="O593" s="269"/>
      <c r="P593" s="32"/>
      <c r="Q593" s="32"/>
      <c r="R593" s="32"/>
      <c r="S593" s="32"/>
      <c r="T593" s="32"/>
    </row>
    <row r="594" spans="1:20" ht="15.75" x14ac:dyDescent="0.25">
      <c r="A594" s="32"/>
      <c r="B594" s="32"/>
      <c r="C594" s="32"/>
      <c r="D594" s="32"/>
      <c r="E594" s="32"/>
      <c r="F594" s="32"/>
      <c r="G594" s="32"/>
      <c r="H594" s="32"/>
      <c r="I594" s="32"/>
      <c r="J594" s="32"/>
      <c r="K594" s="32"/>
      <c r="L594" s="269"/>
      <c r="M594" s="269"/>
      <c r="N594" s="269"/>
      <c r="O594" s="269"/>
      <c r="P594" s="32"/>
      <c r="Q594" s="32"/>
      <c r="R594" s="32"/>
      <c r="S594" s="32"/>
      <c r="T594" s="32"/>
    </row>
    <row r="595" spans="1:20" ht="15.75" x14ac:dyDescent="0.25">
      <c r="A595" s="32"/>
      <c r="B595" s="32"/>
      <c r="C595" s="32"/>
      <c r="D595" s="32"/>
      <c r="E595" s="32"/>
      <c r="F595" s="32"/>
      <c r="G595" s="32"/>
      <c r="H595" s="32"/>
      <c r="I595" s="32"/>
      <c r="J595" s="32"/>
      <c r="K595" s="32"/>
      <c r="L595" s="269"/>
      <c r="M595" s="269"/>
      <c r="N595" s="269"/>
      <c r="O595" s="269"/>
      <c r="P595" s="32"/>
      <c r="Q595" s="32"/>
      <c r="R595" s="32"/>
      <c r="S595" s="32"/>
      <c r="T595" s="32"/>
    </row>
    <row r="596" spans="1:20" ht="15.75" x14ac:dyDescent="0.25">
      <c r="A596" s="32"/>
      <c r="B596" s="32"/>
      <c r="C596" s="32"/>
      <c r="D596" s="32"/>
      <c r="E596" s="32"/>
      <c r="F596" s="32"/>
      <c r="G596" s="32"/>
      <c r="H596" s="32"/>
      <c r="I596" s="32"/>
      <c r="J596" s="32"/>
      <c r="K596" s="32"/>
      <c r="L596" s="269"/>
      <c r="M596" s="269"/>
      <c r="N596" s="269"/>
      <c r="O596" s="269"/>
      <c r="P596" s="32"/>
      <c r="Q596" s="32"/>
      <c r="R596" s="32"/>
      <c r="S596" s="32"/>
      <c r="T596" s="32"/>
    </row>
    <row r="597" spans="1:20" ht="15.75" x14ac:dyDescent="0.25">
      <c r="A597" s="32"/>
      <c r="B597" s="32"/>
      <c r="C597" s="32"/>
      <c r="D597" s="32"/>
      <c r="E597" s="32"/>
      <c r="F597" s="32"/>
      <c r="G597" s="32"/>
      <c r="H597" s="32"/>
      <c r="I597" s="32"/>
      <c r="J597" s="32"/>
      <c r="K597" s="32"/>
      <c r="L597" s="269"/>
      <c r="M597" s="269"/>
      <c r="N597" s="269"/>
      <c r="O597" s="269"/>
      <c r="P597" s="32"/>
      <c r="Q597" s="32"/>
      <c r="R597" s="32"/>
      <c r="S597" s="32"/>
      <c r="T597" s="32"/>
    </row>
    <row r="598" spans="1:20" ht="15.75" x14ac:dyDescent="0.25">
      <c r="A598" s="32"/>
      <c r="B598" s="32"/>
      <c r="C598" s="32"/>
      <c r="D598" s="32"/>
      <c r="E598" s="32"/>
      <c r="F598" s="32"/>
      <c r="G598" s="32"/>
      <c r="H598" s="32"/>
      <c r="I598" s="32"/>
      <c r="J598" s="32"/>
      <c r="K598" s="32"/>
      <c r="L598" s="269"/>
      <c r="M598" s="269"/>
      <c r="N598" s="269"/>
      <c r="O598" s="269"/>
      <c r="P598" s="32"/>
      <c r="Q598" s="32"/>
      <c r="R598" s="32"/>
      <c r="S598" s="32"/>
      <c r="T598" s="32"/>
    </row>
    <row r="599" spans="1:20" ht="15.75" x14ac:dyDescent="0.25">
      <c r="A599" s="32"/>
      <c r="B599" s="32"/>
      <c r="C599" s="32"/>
      <c r="D599" s="32"/>
      <c r="E599" s="32"/>
      <c r="F599" s="32"/>
      <c r="G599" s="32"/>
      <c r="H599" s="32"/>
      <c r="I599" s="32"/>
      <c r="J599" s="32"/>
      <c r="K599" s="32"/>
      <c r="L599" s="269"/>
      <c r="M599" s="269"/>
      <c r="N599" s="269"/>
      <c r="O599" s="269"/>
      <c r="P599" s="32"/>
      <c r="Q599" s="32"/>
      <c r="R599" s="32"/>
      <c r="S599" s="32"/>
      <c r="T599" s="32"/>
    </row>
    <row r="600" spans="1:20" ht="15.75" x14ac:dyDescent="0.25">
      <c r="A600" s="32"/>
      <c r="B600" s="32"/>
      <c r="C600" s="32"/>
      <c r="D600" s="32"/>
      <c r="E600" s="32"/>
      <c r="F600" s="32"/>
      <c r="G600" s="32"/>
      <c r="H600" s="32"/>
      <c r="I600" s="32"/>
      <c r="J600" s="32"/>
      <c r="K600" s="32"/>
      <c r="L600" s="269"/>
      <c r="M600" s="269"/>
      <c r="N600" s="269"/>
      <c r="O600" s="269"/>
      <c r="P600" s="32"/>
      <c r="Q600" s="32"/>
      <c r="R600" s="32"/>
      <c r="S600" s="32"/>
      <c r="T600" s="32"/>
    </row>
    <row r="601" spans="1:20" ht="15.75" x14ac:dyDescent="0.25">
      <c r="A601" s="32"/>
      <c r="B601" s="32"/>
      <c r="C601" s="32"/>
      <c r="D601" s="32"/>
      <c r="E601" s="32"/>
      <c r="F601" s="32"/>
      <c r="G601" s="32"/>
      <c r="H601" s="32"/>
      <c r="I601" s="32"/>
      <c r="J601" s="32"/>
      <c r="K601" s="32"/>
      <c r="L601" s="269"/>
      <c r="M601" s="269"/>
      <c r="N601" s="269"/>
      <c r="O601" s="269"/>
      <c r="P601" s="32"/>
      <c r="Q601" s="32"/>
      <c r="R601" s="32"/>
      <c r="S601" s="32"/>
      <c r="T601" s="32"/>
    </row>
    <row r="602" spans="1:20" ht="15.75" x14ac:dyDescent="0.25">
      <c r="A602" s="32"/>
      <c r="B602" s="32"/>
      <c r="C602" s="32"/>
      <c r="D602" s="32"/>
      <c r="E602" s="32"/>
      <c r="F602" s="32"/>
      <c r="G602" s="32"/>
      <c r="H602" s="32"/>
      <c r="I602" s="32"/>
      <c r="J602" s="32"/>
      <c r="K602" s="32"/>
      <c r="L602" s="269"/>
      <c r="M602" s="269"/>
      <c r="N602" s="269"/>
      <c r="O602" s="269"/>
      <c r="P602" s="32"/>
      <c r="Q602" s="32"/>
      <c r="R602" s="32"/>
      <c r="S602" s="32"/>
      <c r="T602" s="32"/>
    </row>
    <row r="603" spans="1:20" ht="15.75" x14ac:dyDescent="0.25">
      <c r="A603" s="32"/>
      <c r="B603" s="32"/>
      <c r="C603" s="32"/>
      <c r="D603" s="32"/>
      <c r="E603" s="32"/>
      <c r="F603" s="32"/>
      <c r="G603" s="32"/>
      <c r="H603" s="32"/>
      <c r="I603" s="32"/>
      <c r="J603" s="32"/>
      <c r="K603" s="32"/>
      <c r="L603" s="269"/>
      <c r="M603" s="269"/>
      <c r="N603" s="269"/>
      <c r="O603" s="269"/>
      <c r="P603" s="32"/>
      <c r="Q603" s="32"/>
      <c r="R603" s="32"/>
      <c r="S603" s="32"/>
      <c r="T603" s="32"/>
    </row>
    <row r="604" spans="1:20" ht="15.75" x14ac:dyDescent="0.25">
      <c r="A604" s="32"/>
      <c r="B604" s="32"/>
      <c r="C604" s="32"/>
      <c r="D604" s="32"/>
      <c r="E604" s="32"/>
      <c r="F604" s="32"/>
      <c r="G604" s="32"/>
      <c r="H604" s="32"/>
      <c r="I604" s="32"/>
      <c r="J604" s="32"/>
      <c r="K604" s="32"/>
      <c r="L604" s="269"/>
      <c r="M604" s="269"/>
      <c r="N604" s="269"/>
      <c r="O604" s="269"/>
      <c r="P604" s="32"/>
      <c r="Q604" s="32"/>
      <c r="R604" s="32"/>
      <c r="S604" s="32"/>
      <c r="T604" s="32"/>
    </row>
    <row r="605" spans="1:20" ht="15.75" x14ac:dyDescent="0.25">
      <c r="A605" s="32"/>
      <c r="B605" s="32"/>
      <c r="C605" s="32"/>
      <c r="D605" s="32"/>
      <c r="E605" s="32"/>
      <c r="F605" s="32"/>
      <c r="G605" s="32"/>
      <c r="H605" s="32"/>
      <c r="I605" s="32"/>
      <c r="J605" s="32"/>
      <c r="K605" s="32"/>
      <c r="L605" s="269"/>
      <c r="M605" s="269"/>
      <c r="N605" s="269"/>
      <c r="O605" s="269"/>
      <c r="P605" s="32"/>
      <c r="Q605" s="32"/>
      <c r="R605" s="32"/>
      <c r="S605" s="32"/>
      <c r="T605" s="32"/>
    </row>
    <row r="606" spans="1:20" ht="15.75" x14ac:dyDescent="0.25">
      <c r="A606" s="32"/>
      <c r="B606" s="32"/>
      <c r="C606" s="32"/>
      <c r="D606" s="32"/>
      <c r="E606" s="32"/>
      <c r="F606" s="32"/>
      <c r="G606" s="32"/>
      <c r="H606" s="32"/>
      <c r="I606" s="32"/>
      <c r="J606" s="32"/>
      <c r="K606" s="32"/>
      <c r="L606" s="269"/>
      <c r="M606" s="269"/>
      <c r="N606" s="269"/>
      <c r="O606" s="269"/>
      <c r="P606" s="32"/>
      <c r="Q606" s="32"/>
      <c r="R606" s="32"/>
      <c r="S606" s="32"/>
      <c r="T606" s="32"/>
    </row>
    <row r="607" spans="1:20" ht="15.75" x14ac:dyDescent="0.25">
      <c r="A607" s="32"/>
      <c r="B607" s="32"/>
      <c r="C607" s="32"/>
      <c r="D607" s="32"/>
      <c r="E607" s="32"/>
      <c r="F607" s="32"/>
      <c r="G607" s="32"/>
      <c r="H607" s="32"/>
      <c r="I607" s="32"/>
      <c r="J607" s="32"/>
      <c r="K607" s="32"/>
      <c r="L607" s="269"/>
      <c r="M607" s="269"/>
      <c r="N607" s="269"/>
      <c r="O607" s="269"/>
      <c r="P607" s="32"/>
      <c r="Q607" s="32"/>
      <c r="R607" s="32"/>
      <c r="S607" s="32"/>
      <c r="T607" s="32"/>
    </row>
    <row r="608" spans="1:20" ht="15.75" x14ac:dyDescent="0.25">
      <c r="A608" s="32"/>
      <c r="B608" s="32"/>
      <c r="C608" s="32"/>
      <c r="D608" s="32"/>
      <c r="E608" s="32"/>
      <c r="F608" s="32"/>
      <c r="G608" s="32"/>
      <c r="H608" s="32"/>
      <c r="I608" s="32"/>
      <c r="J608" s="32"/>
      <c r="K608" s="32"/>
      <c r="L608" s="269"/>
      <c r="M608" s="269"/>
      <c r="N608" s="269"/>
      <c r="O608" s="269"/>
      <c r="P608" s="32"/>
      <c r="Q608" s="32"/>
      <c r="R608" s="32"/>
      <c r="S608" s="32"/>
      <c r="T608" s="32"/>
    </row>
    <row r="609" spans="1:20" ht="15.75" x14ac:dyDescent="0.25">
      <c r="A609" s="32"/>
      <c r="B609" s="32"/>
      <c r="C609" s="32"/>
      <c r="D609" s="32"/>
      <c r="E609" s="32"/>
      <c r="F609" s="32"/>
      <c r="G609" s="32"/>
      <c r="H609" s="32"/>
      <c r="I609" s="32"/>
      <c r="J609" s="32"/>
      <c r="K609" s="32"/>
      <c r="L609" s="269"/>
      <c r="M609" s="269"/>
      <c r="N609" s="269"/>
      <c r="O609" s="269"/>
      <c r="P609" s="32"/>
      <c r="Q609" s="32"/>
      <c r="R609" s="32"/>
      <c r="S609" s="32"/>
      <c r="T609" s="32"/>
    </row>
    <row r="610" spans="1:20" ht="15.75" x14ac:dyDescent="0.25">
      <c r="A610" s="32"/>
      <c r="B610" s="32"/>
      <c r="C610" s="32"/>
      <c r="D610" s="32"/>
      <c r="E610" s="32"/>
      <c r="F610" s="32"/>
      <c r="G610" s="32"/>
      <c r="H610" s="32"/>
      <c r="I610" s="32"/>
      <c r="J610" s="32"/>
      <c r="K610" s="32"/>
      <c r="L610" s="269"/>
      <c r="M610" s="269"/>
      <c r="N610" s="269"/>
      <c r="O610" s="269"/>
      <c r="P610" s="32"/>
      <c r="Q610" s="32"/>
      <c r="R610" s="32"/>
      <c r="S610" s="32"/>
      <c r="T610" s="32"/>
    </row>
    <row r="611" spans="1:20" ht="15.75" x14ac:dyDescent="0.25">
      <c r="A611" s="32"/>
      <c r="B611" s="32"/>
      <c r="C611" s="32"/>
      <c r="D611" s="32"/>
      <c r="E611" s="32"/>
      <c r="F611" s="32"/>
      <c r="G611" s="32"/>
      <c r="H611" s="32"/>
      <c r="I611" s="32"/>
      <c r="J611" s="32"/>
      <c r="K611" s="32"/>
      <c r="L611" s="269"/>
      <c r="M611" s="269"/>
      <c r="N611" s="269"/>
      <c r="O611" s="269"/>
      <c r="P611" s="32"/>
      <c r="Q611" s="32"/>
      <c r="R611" s="32"/>
      <c r="S611" s="32"/>
      <c r="T611" s="32"/>
    </row>
    <row r="612" spans="1:20" ht="15.75" x14ac:dyDescent="0.25">
      <c r="A612" s="32"/>
      <c r="B612" s="32"/>
      <c r="C612" s="32"/>
      <c r="D612" s="32"/>
      <c r="E612" s="32"/>
      <c r="F612" s="32"/>
      <c r="G612" s="32"/>
      <c r="H612" s="32"/>
      <c r="I612" s="32"/>
      <c r="J612" s="32"/>
      <c r="K612" s="32"/>
      <c r="L612" s="269"/>
      <c r="M612" s="269"/>
      <c r="N612" s="269"/>
      <c r="O612" s="269"/>
      <c r="P612" s="32"/>
      <c r="Q612" s="32"/>
      <c r="R612" s="32"/>
      <c r="S612" s="32"/>
      <c r="T612" s="32"/>
    </row>
    <row r="613" spans="1:20" ht="15.75" x14ac:dyDescent="0.25">
      <c r="A613" s="32"/>
      <c r="B613" s="32"/>
      <c r="C613" s="32"/>
      <c r="D613" s="32"/>
      <c r="E613" s="32"/>
      <c r="F613" s="32"/>
      <c r="G613" s="32"/>
      <c r="H613" s="32"/>
      <c r="I613" s="32"/>
      <c r="J613" s="32"/>
      <c r="K613" s="32"/>
      <c r="L613" s="269"/>
      <c r="M613" s="269"/>
      <c r="N613" s="269"/>
      <c r="O613" s="269"/>
      <c r="P613" s="32"/>
      <c r="Q613" s="32"/>
      <c r="R613" s="32"/>
      <c r="S613" s="32"/>
      <c r="T613" s="32"/>
    </row>
    <row r="614" spans="1:20" ht="15.75" x14ac:dyDescent="0.25">
      <c r="A614" s="32"/>
      <c r="B614" s="32"/>
      <c r="C614" s="32"/>
      <c r="D614" s="32"/>
      <c r="E614" s="32"/>
      <c r="F614" s="32"/>
      <c r="G614" s="32"/>
      <c r="H614" s="32"/>
      <c r="I614" s="32"/>
      <c r="J614" s="32"/>
      <c r="K614" s="32"/>
      <c r="L614" s="269"/>
      <c r="M614" s="269"/>
      <c r="N614" s="269"/>
      <c r="O614" s="269"/>
      <c r="P614" s="32"/>
      <c r="Q614" s="32"/>
      <c r="R614" s="32"/>
      <c r="S614" s="32"/>
      <c r="T614" s="32"/>
    </row>
    <row r="615" spans="1:20" ht="15.75" x14ac:dyDescent="0.25">
      <c r="A615" s="32"/>
      <c r="B615" s="32"/>
      <c r="C615" s="32"/>
      <c r="D615" s="32"/>
      <c r="E615" s="32"/>
      <c r="F615" s="32"/>
      <c r="G615" s="32"/>
      <c r="H615" s="32"/>
      <c r="I615" s="32"/>
      <c r="J615" s="32"/>
      <c r="K615" s="32"/>
      <c r="L615" s="269"/>
      <c r="M615" s="269"/>
      <c r="N615" s="269"/>
      <c r="O615" s="269"/>
      <c r="P615" s="32"/>
      <c r="Q615" s="32"/>
      <c r="R615" s="32"/>
      <c r="S615" s="32"/>
      <c r="T615" s="32"/>
    </row>
    <row r="616" spans="1:20" ht="15.75" x14ac:dyDescent="0.25">
      <c r="A616" s="32"/>
      <c r="B616" s="32"/>
      <c r="C616" s="32"/>
      <c r="D616" s="32"/>
      <c r="E616" s="32"/>
      <c r="F616" s="32"/>
      <c r="G616" s="32"/>
      <c r="H616" s="32"/>
      <c r="I616" s="32"/>
      <c r="J616" s="32"/>
      <c r="K616" s="32"/>
      <c r="L616" s="269"/>
      <c r="M616" s="269"/>
      <c r="N616" s="269"/>
      <c r="O616" s="269"/>
      <c r="P616" s="32"/>
      <c r="Q616" s="32"/>
      <c r="R616" s="32"/>
      <c r="S616" s="32"/>
      <c r="T616" s="32"/>
    </row>
    <row r="617" spans="1:20" ht="15.75" x14ac:dyDescent="0.25">
      <c r="A617" s="32"/>
      <c r="B617" s="32"/>
      <c r="C617" s="32"/>
      <c r="D617" s="32"/>
      <c r="E617" s="32"/>
      <c r="F617" s="32"/>
      <c r="G617" s="32"/>
      <c r="H617" s="32"/>
      <c r="I617" s="32"/>
      <c r="J617" s="32"/>
      <c r="K617" s="32"/>
      <c r="L617" s="269"/>
      <c r="M617" s="269"/>
      <c r="N617" s="269"/>
      <c r="O617" s="269"/>
      <c r="P617" s="32"/>
      <c r="Q617" s="32"/>
      <c r="R617" s="32"/>
      <c r="S617" s="32"/>
      <c r="T617" s="32"/>
    </row>
    <row r="618" spans="1:20" ht="15.75" x14ac:dyDescent="0.25">
      <c r="A618" s="32"/>
      <c r="B618" s="32"/>
      <c r="C618" s="32"/>
      <c r="D618" s="32"/>
      <c r="E618" s="32"/>
      <c r="F618" s="32"/>
      <c r="G618" s="32"/>
      <c r="H618" s="32"/>
      <c r="I618" s="32"/>
      <c r="J618" s="32"/>
      <c r="K618" s="32"/>
      <c r="L618" s="269"/>
      <c r="M618" s="269"/>
      <c r="N618" s="269"/>
      <c r="O618" s="269"/>
      <c r="P618" s="32"/>
      <c r="Q618" s="32"/>
      <c r="R618" s="32"/>
      <c r="S618" s="32"/>
      <c r="T618" s="32"/>
    </row>
    <row r="619" spans="1:20" ht="15.75" x14ac:dyDescent="0.25">
      <c r="A619" s="32"/>
      <c r="B619" s="32"/>
      <c r="C619" s="32"/>
      <c r="D619" s="32"/>
      <c r="E619" s="32"/>
      <c r="F619" s="32"/>
      <c r="G619" s="32"/>
      <c r="H619" s="32"/>
      <c r="I619" s="32"/>
      <c r="J619" s="32"/>
      <c r="K619" s="32"/>
      <c r="L619" s="269"/>
      <c r="M619" s="269"/>
      <c r="N619" s="269"/>
      <c r="O619" s="269"/>
      <c r="P619" s="32"/>
      <c r="Q619" s="32"/>
      <c r="R619" s="32"/>
      <c r="S619" s="32"/>
      <c r="T619" s="32"/>
    </row>
    <row r="620" spans="1:20" ht="15.75" x14ac:dyDescent="0.25">
      <c r="A620" s="32"/>
      <c r="B620" s="32"/>
      <c r="C620" s="32"/>
      <c r="D620" s="32"/>
      <c r="E620" s="32"/>
      <c r="F620" s="32"/>
      <c r="G620" s="32"/>
      <c r="H620" s="32"/>
      <c r="I620" s="32"/>
      <c r="J620" s="32"/>
      <c r="K620" s="32"/>
      <c r="L620" s="269"/>
      <c r="M620" s="269"/>
      <c r="N620" s="269"/>
      <c r="O620" s="269"/>
      <c r="P620" s="32"/>
      <c r="Q620" s="32"/>
      <c r="R620" s="32"/>
      <c r="S620" s="32"/>
      <c r="T620" s="32"/>
    </row>
    <row r="621" spans="1:20" ht="15.75" x14ac:dyDescent="0.25">
      <c r="A621" s="32"/>
      <c r="B621" s="32"/>
      <c r="C621" s="32"/>
      <c r="D621" s="32"/>
      <c r="E621" s="32"/>
      <c r="F621" s="32"/>
      <c r="G621" s="32"/>
      <c r="H621" s="32"/>
      <c r="I621" s="32"/>
      <c r="J621" s="32"/>
      <c r="K621" s="32"/>
      <c r="L621" s="269"/>
      <c r="M621" s="269"/>
      <c r="N621" s="269"/>
      <c r="O621" s="269"/>
      <c r="P621" s="32"/>
      <c r="Q621" s="32"/>
      <c r="R621" s="32"/>
      <c r="S621" s="32"/>
      <c r="T621" s="32"/>
    </row>
    <row r="622" spans="1:20" ht="15.75" x14ac:dyDescent="0.25">
      <c r="A622" s="32"/>
      <c r="B622" s="32"/>
      <c r="C622" s="32"/>
      <c r="D622" s="32"/>
      <c r="E622" s="32"/>
      <c r="F622" s="32"/>
      <c r="G622" s="32"/>
      <c r="H622" s="32"/>
      <c r="I622" s="32"/>
      <c r="J622" s="32"/>
      <c r="K622" s="32"/>
      <c r="L622" s="269"/>
      <c r="M622" s="269"/>
      <c r="N622" s="269"/>
      <c r="O622" s="269"/>
      <c r="P622" s="32"/>
      <c r="Q622" s="32"/>
      <c r="R622" s="32"/>
      <c r="S622" s="32"/>
      <c r="T622" s="32"/>
    </row>
    <row r="623" spans="1:20" ht="15.75" x14ac:dyDescent="0.25">
      <c r="A623" s="32"/>
      <c r="B623" s="32"/>
      <c r="C623" s="32"/>
      <c r="D623" s="32"/>
      <c r="E623" s="32"/>
      <c r="F623" s="32"/>
      <c r="G623" s="32"/>
      <c r="H623" s="32"/>
      <c r="I623" s="32"/>
      <c r="J623" s="32"/>
      <c r="K623" s="32"/>
      <c r="L623" s="269"/>
      <c r="M623" s="269"/>
      <c r="N623" s="269"/>
      <c r="O623" s="269"/>
      <c r="P623" s="32"/>
      <c r="Q623" s="32"/>
      <c r="R623" s="32"/>
      <c r="S623" s="32"/>
      <c r="T623" s="32"/>
    </row>
    <row r="624" spans="1:20" ht="15.75" x14ac:dyDescent="0.25">
      <c r="A624" s="32"/>
      <c r="B624" s="32"/>
      <c r="C624" s="32"/>
      <c r="D624" s="32"/>
      <c r="E624" s="32"/>
      <c r="F624" s="32"/>
      <c r="G624" s="32"/>
      <c r="H624" s="32"/>
      <c r="I624" s="32"/>
      <c r="J624" s="32"/>
      <c r="K624" s="32"/>
      <c r="L624" s="269"/>
      <c r="M624" s="269"/>
      <c r="N624" s="269"/>
      <c r="O624" s="269"/>
      <c r="P624" s="32"/>
      <c r="Q624" s="32"/>
      <c r="R624" s="32"/>
      <c r="S624" s="32"/>
      <c r="T624" s="32"/>
    </row>
    <row r="625" spans="1:20" ht="15.75" x14ac:dyDescent="0.25">
      <c r="A625" s="32"/>
      <c r="B625" s="32"/>
      <c r="C625" s="32"/>
      <c r="D625" s="32"/>
      <c r="E625" s="32"/>
      <c r="F625" s="32"/>
      <c r="G625" s="32"/>
      <c r="H625" s="32"/>
      <c r="I625" s="32"/>
      <c r="J625" s="32"/>
      <c r="K625" s="32"/>
      <c r="L625" s="269"/>
      <c r="M625" s="269"/>
      <c r="N625" s="269"/>
      <c r="O625" s="269"/>
      <c r="P625" s="32"/>
      <c r="Q625" s="32"/>
      <c r="R625" s="32"/>
      <c r="S625" s="32"/>
      <c r="T625" s="32"/>
    </row>
    <row r="626" spans="1:20" ht="15.75" x14ac:dyDescent="0.25">
      <c r="A626" s="32"/>
      <c r="B626" s="32"/>
      <c r="C626" s="32"/>
      <c r="D626" s="32"/>
      <c r="E626" s="32"/>
      <c r="F626" s="32"/>
      <c r="G626" s="32"/>
      <c r="H626" s="32"/>
      <c r="I626" s="32"/>
      <c r="J626" s="32"/>
      <c r="K626" s="32"/>
      <c r="L626" s="269"/>
      <c r="M626" s="269"/>
      <c r="N626" s="269"/>
      <c r="O626" s="269"/>
      <c r="P626" s="32"/>
      <c r="Q626" s="32"/>
      <c r="R626" s="32"/>
      <c r="S626" s="32"/>
      <c r="T626" s="32"/>
    </row>
    <row r="627" spans="1:20" ht="15.75" x14ac:dyDescent="0.25">
      <c r="A627" s="32"/>
      <c r="B627" s="32"/>
      <c r="C627" s="32"/>
      <c r="D627" s="32"/>
      <c r="E627" s="32"/>
      <c r="F627" s="32"/>
      <c r="G627" s="32"/>
      <c r="H627" s="32"/>
      <c r="I627" s="32"/>
      <c r="J627" s="32"/>
      <c r="K627" s="32"/>
      <c r="L627" s="269"/>
      <c r="M627" s="269"/>
      <c r="N627" s="269"/>
      <c r="O627" s="269"/>
      <c r="P627" s="32"/>
      <c r="Q627" s="32"/>
      <c r="R627" s="32"/>
      <c r="S627" s="32"/>
      <c r="T627" s="32"/>
    </row>
    <row r="628" spans="1:20" ht="15.75" x14ac:dyDescent="0.25">
      <c r="A628" s="32"/>
      <c r="B628" s="32"/>
      <c r="C628" s="32"/>
      <c r="D628" s="32"/>
      <c r="E628" s="32"/>
      <c r="F628" s="32"/>
      <c r="G628" s="32"/>
      <c r="H628" s="32"/>
      <c r="I628" s="32"/>
      <c r="J628" s="32"/>
      <c r="K628" s="32"/>
      <c r="L628" s="269"/>
      <c r="M628" s="269"/>
      <c r="N628" s="269"/>
      <c r="O628" s="269"/>
      <c r="P628" s="32"/>
      <c r="Q628" s="32"/>
      <c r="R628" s="32"/>
      <c r="S628" s="32"/>
      <c r="T628" s="32"/>
    </row>
    <row r="629" spans="1:20" ht="15.75" x14ac:dyDescent="0.25">
      <c r="A629" s="32"/>
      <c r="B629" s="32"/>
      <c r="C629" s="32"/>
      <c r="D629" s="32"/>
      <c r="E629" s="32"/>
      <c r="F629" s="32"/>
      <c r="G629" s="32"/>
      <c r="H629" s="32"/>
      <c r="I629" s="32"/>
      <c r="J629" s="32"/>
      <c r="K629" s="32"/>
      <c r="L629" s="269"/>
      <c r="M629" s="269"/>
      <c r="N629" s="269"/>
      <c r="O629" s="269"/>
      <c r="P629" s="32"/>
      <c r="Q629" s="32"/>
      <c r="R629" s="32"/>
      <c r="S629" s="32"/>
      <c r="T629" s="32"/>
    </row>
    <row r="630" spans="1:20" ht="15.75" x14ac:dyDescent="0.25">
      <c r="A630" s="32"/>
      <c r="B630" s="32"/>
      <c r="C630" s="32"/>
      <c r="D630" s="32"/>
      <c r="E630" s="32"/>
      <c r="F630" s="32"/>
      <c r="G630" s="32"/>
      <c r="H630" s="32"/>
      <c r="I630" s="32"/>
      <c r="J630" s="32"/>
      <c r="K630" s="32"/>
      <c r="L630" s="269"/>
      <c r="M630" s="269"/>
      <c r="N630" s="269"/>
      <c r="O630" s="269"/>
      <c r="P630" s="32"/>
      <c r="Q630" s="32"/>
      <c r="R630" s="32"/>
      <c r="S630" s="32"/>
      <c r="T630" s="32"/>
    </row>
    <row r="631" spans="1:20" ht="15.75" x14ac:dyDescent="0.25">
      <c r="A631" s="32"/>
      <c r="B631" s="32"/>
      <c r="C631" s="32"/>
      <c r="D631" s="32"/>
      <c r="E631" s="32"/>
      <c r="F631" s="32"/>
      <c r="G631" s="32"/>
      <c r="H631" s="32"/>
      <c r="I631" s="32"/>
      <c r="J631" s="32"/>
      <c r="K631" s="32"/>
      <c r="L631" s="269"/>
      <c r="M631" s="269"/>
      <c r="N631" s="269"/>
      <c r="O631" s="269"/>
      <c r="P631" s="32"/>
      <c r="Q631" s="32"/>
      <c r="R631" s="32"/>
      <c r="S631" s="32"/>
      <c r="T631" s="32"/>
    </row>
    <row r="632" spans="1:20" ht="15.75" x14ac:dyDescent="0.25">
      <c r="A632" s="32"/>
      <c r="B632" s="32"/>
      <c r="C632" s="32"/>
      <c r="D632" s="32"/>
      <c r="E632" s="32"/>
      <c r="F632" s="32"/>
      <c r="G632" s="32"/>
      <c r="H632" s="32"/>
      <c r="I632" s="32"/>
      <c r="J632" s="32"/>
      <c r="K632" s="32"/>
      <c r="L632" s="269"/>
      <c r="M632" s="269"/>
      <c r="N632" s="269"/>
      <c r="O632" s="269"/>
      <c r="P632" s="32"/>
      <c r="Q632" s="32"/>
      <c r="R632" s="32"/>
      <c r="S632" s="32"/>
      <c r="T632" s="32"/>
    </row>
    <row r="633" spans="1:20" ht="15.75" x14ac:dyDescent="0.25">
      <c r="A633" s="32"/>
      <c r="B633" s="32"/>
      <c r="C633" s="32"/>
      <c r="D633" s="32"/>
      <c r="E633" s="32"/>
      <c r="F633" s="32"/>
      <c r="G633" s="32"/>
      <c r="H633" s="32"/>
      <c r="I633" s="32"/>
      <c r="J633" s="32"/>
      <c r="K633" s="32"/>
      <c r="L633" s="269"/>
      <c r="M633" s="269"/>
      <c r="N633" s="269"/>
      <c r="O633" s="269"/>
      <c r="P633" s="32"/>
      <c r="Q633" s="32"/>
      <c r="R633" s="32"/>
      <c r="S633" s="32"/>
      <c r="T633" s="32"/>
    </row>
    <row r="634" spans="1:20" ht="15.75" x14ac:dyDescent="0.25">
      <c r="A634" s="32"/>
      <c r="B634" s="32"/>
      <c r="C634" s="32"/>
      <c r="D634" s="32"/>
      <c r="E634" s="32"/>
      <c r="F634" s="32"/>
      <c r="G634" s="32"/>
      <c r="H634" s="32"/>
      <c r="I634" s="32"/>
      <c r="J634" s="32"/>
      <c r="K634" s="32"/>
      <c r="L634" s="269"/>
      <c r="M634" s="269"/>
      <c r="N634" s="269"/>
      <c r="O634" s="269"/>
      <c r="P634" s="32"/>
      <c r="Q634" s="32"/>
      <c r="R634" s="32"/>
      <c r="S634" s="32"/>
      <c r="T634" s="32"/>
    </row>
    <row r="635" spans="1:20" ht="15.75" x14ac:dyDescent="0.25">
      <c r="A635" s="32"/>
      <c r="B635" s="32"/>
      <c r="C635" s="32"/>
      <c r="D635" s="32"/>
      <c r="E635" s="32"/>
      <c r="F635" s="32"/>
      <c r="G635" s="32"/>
      <c r="H635" s="32"/>
      <c r="I635" s="32"/>
      <c r="J635" s="32"/>
      <c r="K635" s="32"/>
      <c r="L635" s="269"/>
      <c r="M635" s="269"/>
      <c r="N635" s="269"/>
      <c r="O635" s="269"/>
      <c r="P635" s="32"/>
      <c r="Q635" s="32"/>
      <c r="R635" s="32"/>
      <c r="S635" s="32"/>
      <c r="T635" s="32"/>
    </row>
    <row r="636" spans="1:20" ht="15.75" x14ac:dyDescent="0.25">
      <c r="A636" s="32"/>
      <c r="B636" s="32"/>
      <c r="C636" s="32"/>
      <c r="D636" s="32"/>
      <c r="E636" s="32"/>
      <c r="F636" s="32"/>
      <c r="G636" s="32"/>
      <c r="H636" s="32"/>
      <c r="I636" s="32"/>
      <c r="J636" s="32"/>
      <c r="K636" s="32"/>
      <c r="L636" s="269"/>
      <c r="M636" s="269"/>
      <c r="N636" s="269"/>
      <c r="O636" s="269"/>
      <c r="P636" s="32"/>
      <c r="Q636" s="32"/>
      <c r="R636" s="32"/>
      <c r="S636" s="32"/>
      <c r="T636" s="32"/>
    </row>
    <row r="637" spans="1:20" ht="15.75" x14ac:dyDescent="0.25">
      <c r="A637" s="32"/>
      <c r="B637" s="32"/>
      <c r="C637" s="32"/>
      <c r="D637" s="32"/>
      <c r="E637" s="32"/>
      <c r="F637" s="32"/>
      <c r="G637" s="32"/>
      <c r="H637" s="32"/>
      <c r="I637" s="32"/>
      <c r="J637" s="32"/>
      <c r="K637" s="32"/>
      <c r="L637" s="269"/>
      <c r="M637" s="269"/>
      <c r="N637" s="269"/>
      <c r="O637" s="269"/>
      <c r="P637" s="32"/>
      <c r="Q637" s="32"/>
      <c r="R637" s="32"/>
      <c r="S637" s="32"/>
      <c r="T637" s="32"/>
    </row>
    <row r="638" spans="1:20" ht="15.75" x14ac:dyDescent="0.25">
      <c r="A638" s="32"/>
      <c r="B638" s="32"/>
      <c r="C638" s="32"/>
      <c r="D638" s="32"/>
      <c r="E638" s="32"/>
      <c r="F638" s="32"/>
      <c r="G638" s="32"/>
      <c r="H638" s="32"/>
      <c r="I638" s="32"/>
      <c r="J638" s="32"/>
      <c r="K638" s="32"/>
      <c r="L638" s="269"/>
      <c r="M638" s="269"/>
      <c r="N638" s="269"/>
      <c r="O638" s="269"/>
      <c r="P638" s="32"/>
      <c r="Q638" s="32"/>
      <c r="R638" s="32"/>
      <c r="S638" s="32"/>
      <c r="T638" s="32"/>
    </row>
    <row r="639" spans="1:20" ht="15.75" x14ac:dyDescent="0.25">
      <c r="A639" s="32"/>
      <c r="B639" s="32"/>
      <c r="C639" s="32"/>
      <c r="D639" s="32"/>
      <c r="E639" s="32"/>
      <c r="F639" s="32"/>
      <c r="G639" s="32"/>
      <c r="H639" s="32"/>
      <c r="I639" s="32"/>
      <c r="J639" s="32"/>
      <c r="K639" s="32"/>
      <c r="L639" s="269"/>
      <c r="M639" s="269"/>
      <c r="N639" s="269"/>
      <c r="O639" s="269"/>
      <c r="P639" s="32"/>
      <c r="Q639" s="32"/>
      <c r="R639" s="32"/>
      <c r="S639" s="32"/>
      <c r="T639" s="32"/>
    </row>
    <row r="640" spans="1:20" ht="15.75" x14ac:dyDescent="0.25">
      <c r="A640" s="32"/>
      <c r="B640" s="32"/>
      <c r="C640" s="32"/>
      <c r="D640" s="32"/>
      <c r="E640" s="32"/>
      <c r="F640" s="32"/>
      <c r="G640" s="32"/>
      <c r="H640" s="32"/>
      <c r="I640" s="32"/>
      <c r="J640" s="32"/>
      <c r="K640" s="32"/>
      <c r="L640" s="269"/>
      <c r="M640" s="269"/>
      <c r="N640" s="269"/>
      <c r="O640" s="269"/>
      <c r="P640" s="32"/>
      <c r="Q640" s="32"/>
      <c r="R640" s="32"/>
      <c r="S640" s="32"/>
      <c r="T640" s="32"/>
    </row>
    <row r="641" spans="1:20" ht="15.75" x14ac:dyDescent="0.25">
      <c r="A641" s="32"/>
      <c r="B641" s="32"/>
      <c r="C641" s="32"/>
      <c r="D641" s="32"/>
      <c r="E641" s="32"/>
      <c r="F641" s="32"/>
      <c r="G641" s="32"/>
      <c r="H641" s="32"/>
      <c r="I641" s="32"/>
      <c r="J641" s="32"/>
      <c r="K641" s="32"/>
      <c r="L641" s="269"/>
      <c r="M641" s="269"/>
      <c r="N641" s="269"/>
      <c r="O641" s="269"/>
      <c r="P641" s="32"/>
      <c r="Q641" s="32"/>
      <c r="R641" s="32"/>
      <c r="S641" s="32"/>
      <c r="T641" s="32"/>
    </row>
    <row r="642" spans="1:20" ht="15.75" x14ac:dyDescent="0.25">
      <c r="A642" s="32"/>
      <c r="B642" s="32"/>
      <c r="C642" s="32"/>
      <c r="D642" s="32"/>
      <c r="E642" s="32"/>
      <c r="F642" s="32"/>
      <c r="G642" s="32"/>
      <c r="H642" s="32"/>
      <c r="I642" s="32"/>
      <c r="J642" s="32"/>
      <c r="K642" s="32"/>
      <c r="L642" s="269"/>
      <c r="M642" s="269"/>
      <c r="N642" s="269"/>
      <c r="O642" s="269"/>
      <c r="P642" s="32"/>
      <c r="Q642" s="32"/>
      <c r="R642" s="32"/>
      <c r="S642" s="32"/>
      <c r="T642" s="32"/>
    </row>
    <row r="643" spans="1:20" ht="15.75" x14ac:dyDescent="0.25">
      <c r="A643" s="32"/>
      <c r="B643" s="32"/>
      <c r="C643" s="32"/>
      <c r="D643" s="32"/>
      <c r="E643" s="32"/>
      <c r="F643" s="32"/>
      <c r="G643" s="32"/>
      <c r="H643" s="32"/>
      <c r="I643" s="32"/>
      <c r="J643" s="32"/>
      <c r="K643" s="32"/>
      <c r="L643" s="269"/>
      <c r="M643" s="269"/>
      <c r="N643" s="269"/>
      <c r="O643" s="269"/>
      <c r="P643" s="32"/>
      <c r="Q643" s="32"/>
      <c r="R643" s="32"/>
      <c r="S643" s="32"/>
      <c r="T643" s="32"/>
    </row>
    <row r="644" spans="1:20" ht="15.75" x14ac:dyDescent="0.25">
      <c r="A644" s="32"/>
      <c r="B644" s="32"/>
      <c r="C644" s="32"/>
      <c r="D644" s="32"/>
      <c r="E644" s="32"/>
      <c r="F644" s="32"/>
      <c r="G644" s="32"/>
      <c r="H644" s="32"/>
      <c r="I644" s="32"/>
      <c r="J644" s="32"/>
      <c r="K644" s="32"/>
      <c r="L644" s="269"/>
      <c r="M644" s="269"/>
      <c r="N644" s="269"/>
      <c r="O644" s="269"/>
      <c r="P644" s="32"/>
      <c r="Q644" s="32"/>
      <c r="R644" s="32"/>
      <c r="S644" s="32"/>
      <c r="T644" s="32"/>
    </row>
    <row r="645" spans="1:20" ht="15.75" x14ac:dyDescent="0.25">
      <c r="A645" s="32"/>
      <c r="B645" s="32"/>
      <c r="C645" s="32"/>
      <c r="D645" s="32"/>
      <c r="E645" s="32"/>
      <c r="F645" s="32"/>
      <c r="G645" s="32"/>
      <c r="H645" s="32"/>
      <c r="I645" s="32"/>
      <c r="J645" s="32"/>
      <c r="K645" s="32"/>
      <c r="L645" s="269"/>
      <c r="M645" s="269"/>
      <c r="N645" s="269"/>
      <c r="O645" s="269"/>
      <c r="P645" s="32"/>
      <c r="Q645" s="32"/>
      <c r="R645" s="32"/>
      <c r="S645" s="32"/>
      <c r="T645" s="32"/>
    </row>
    <row r="646" spans="1:20" ht="15.75" x14ac:dyDescent="0.25">
      <c r="A646" s="32"/>
      <c r="B646" s="32"/>
      <c r="C646" s="32"/>
      <c r="D646" s="32"/>
      <c r="E646" s="32"/>
      <c r="F646" s="32"/>
      <c r="G646" s="32"/>
      <c r="H646" s="32"/>
      <c r="I646" s="32"/>
      <c r="J646" s="32"/>
      <c r="K646" s="32"/>
      <c r="L646" s="269"/>
      <c r="M646" s="269"/>
      <c r="N646" s="269"/>
      <c r="O646" s="269"/>
      <c r="P646" s="32"/>
      <c r="Q646" s="32"/>
      <c r="R646" s="32"/>
      <c r="S646" s="32"/>
      <c r="T646" s="32"/>
    </row>
    <row r="647" spans="1:20" ht="15.75" x14ac:dyDescent="0.25">
      <c r="A647" s="32"/>
      <c r="B647" s="32"/>
      <c r="C647" s="32"/>
      <c r="D647" s="32"/>
      <c r="E647" s="32"/>
      <c r="F647" s="32"/>
      <c r="G647" s="32"/>
      <c r="H647" s="32"/>
      <c r="I647" s="32"/>
      <c r="J647" s="32"/>
      <c r="K647" s="32"/>
      <c r="L647" s="269"/>
      <c r="M647" s="269"/>
      <c r="N647" s="269"/>
      <c r="O647" s="269"/>
      <c r="P647" s="32"/>
      <c r="Q647" s="32"/>
      <c r="R647" s="32"/>
      <c r="S647" s="32"/>
      <c r="T647" s="32"/>
    </row>
    <row r="648" spans="1:20" ht="15.75" x14ac:dyDescent="0.25">
      <c r="A648" s="32"/>
      <c r="B648" s="32"/>
      <c r="C648" s="32"/>
      <c r="D648" s="32"/>
      <c r="E648" s="32"/>
      <c r="F648" s="32"/>
      <c r="G648" s="32"/>
      <c r="H648" s="32"/>
      <c r="I648" s="32"/>
      <c r="J648" s="32"/>
      <c r="K648" s="32"/>
      <c r="L648" s="269"/>
      <c r="M648" s="269"/>
      <c r="N648" s="269"/>
      <c r="O648" s="269"/>
      <c r="P648" s="32"/>
      <c r="Q648" s="32"/>
      <c r="R648" s="32"/>
      <c r="S648" s="32"/>
      <c r="T648" s="32"/>
    </row>
    <row r="649" spans="1:20" ht="15.75" x14ac:dyDescent="0.25">
      <c r="A649" s="32"/>
      <c r="B649" s="32"/>
      <c r="C649" s="32"/>
      <c r="D649" s="32"/>
      <c r="E649" s="32"/>
      <c r="F649" s="32"/>
      <c r="G649" s="32"/>
      <c r="H649" s="32"/>
      <c r="I649" s="32"/>
      <c r="J649" s="32"/>
      <c r="K649" s="32"/>
      <c r="L649" s="269"/>
      <c r="M649" s="269"/>
      <c r="N649" s="269"/>
      <c r="O649" s="269"/>
      <c r="P649" s="32"/>
      <c r="Q649" s="32"/>
      <c r="R649" s="32"/>
      <c r="S649" s="32"/>
      <c r="T649" s="32"/>
    </row>
    <row r="650" spans="1:20" ht="15.75" x14ac:dyDescent="0.25">
      <c r="A650" s="32"/>
      <c r="B650" s="32"/>
      <c r="C650" s="32"/>
      <c r="D650" s="32"/>
      <c r="E650" s="32"/>
      <c r="F650" s="32"/>
      <c r="G650" s="32"/>
      <c r="H650" s="32"/>
      <c r="I650" s="32"/>
      <c r="J650" s="32"/>
      <c r="K650" s="32"/>
      <c r="L650" s="269"/>
      <c r="M650" s="269"/>
      <c r="N650" s="269"/>
      <c r="O650" s="269"/>
      <c r="P650" s="32"/>
      <c r="Q650" s="32"/>
      <c r="R650" s="32"/>
      <c r="S650" s="32"/>
      <c r="T650" s="32"/>
    </row>
    <row r="651" spans="1:20" ht="15.75" x14ac:dyDescent="0.25">
      <c r="A651" s="32"/>
      <c r="B651" s="32"/>
      <c r="C651" s="32"/>
      <c r="D651" s="32"/>
      <c r="E651" s="32"/>
      <c r="F651" s="32"/>
      <c r="G651" s="32"/>
      <c r="H651" s="32"/>
      <c r="I651" s="32"/>
      <c r="J651" s="32"/>
      <c r="K651" s="32"/>
      <c r="L651" s="269"/>
      <c r="M651" s="269"/>
      <c r="N651" s="269"/>
      <c r="O651" s="269"/>
      <c r="P651" s="32"/>
      <c r="Q651" s="32"/>
      <c r="R651" s="32"/>
      <c r="S651" s="32"/>
      <c r="T651" s="32"/>
    </row>
    <row r="652" spans="1:20" ht="15.75" x14ac:dyDescent="0.25">
      <c r="A652" s="32"/>
      <c r="B652" s="32"/>
      <c r="C652" s="32"/>
      <c r="D652" s="32"/>
      <c r="E652" s="32"/>
      <c r="F652" s="32"/>
      <c r="G652" s="32"/>
      <c r="H652" s="32"/>
      <c r="I652" s="32"/>
      <c r="J652" s="32"/>
      <c r="K652" s="32"/>
      <c r="L652" s="269"/>
      <c r="M652" s="269"/>
      <c r="N652" s="269"/>
      <c r="O652" s="269"/>
      <c r="P652" s="32"/>
      <c r="Q652" s="32"/>
      <c r="R652" s="32"/>
      <c r="S652" s="32"/>
      <c r="T652" s="32"/>
    </row>
    <row r="653" spans="1:20" ht="15.75" x14ac:dyDescent="0.25">
      <c r="A653" s="32"/>
      <c r="B653" s="32"/>
      <c r="C653" s="32"/>
      <c r="D653" s="32"/>
      <c r="E653" s="32"/>
      <c r="F653" s="32"/>
      <c r="G653" s="32"/>
      <c r="H653" s="32"/>
      <c r="I653" s="32"/>
      <c r="J653" s="32"/>
      <c r="K653" s="32"/>
      <c r="L653" s="269"/>
      <c r="M653" s="269"/>
      <c r="N653" s="269"/>
      <c r="O653" s="269"/>
      <c r="P653" s="32"/>
      <c r="Q653" s="32"/>
      <c r="R653" s="32"/>
      <c r="S653" s="32"/>
      <c r="T653" s="32"/>
    </row>
    <row r="654" spans="1:20" ht="15.75" x14ac:dyDescent="0.25">
      <c r="A654" s="32"/>
      <c r="B654" s="32"/>
      <c r="C654" s="32"/>
      <c r="D654" s="32"/>
      <c r="E654" s="32"/>
      <c r="F654" s="32"/>
      <c r="G654" s="32"/>
      <c r="H654" s="32"/>
      <c r="I654" s="32"/>
      <c r="J654" s="32"/>
      <c r="K654" s="32"/>
      <c r="L654" s="269"/>
      <c r="M654" s="269"/>
      <c r="N654" s="269"/>
      <c r="O654" s="269"/>
      <c r="P654" s="32"/>
      <c r="Q654" s="32"/>
      <c r="R654" s="32"/>
      <c r="S654" s="32"/>
      <c r="T654" s="32"/>
    </row>
    <row r="655" spans="1:20" ht="15.75" x14ac:dyDescent="0.25">
      <c r="A655" s="32"/>
      <c r="B655" s="32"/>
      <c r="C655" s="32"/>
      <c r="D655" s="32"/>
      <c r="E655" s="32"/>
      <c r="F655" s="32"/>
      <c r="G655" s="32"/>
      <c r="H655" s="32"/>
      <c r="I655" s="32"/>
      <c r="J655" s="32"/>
      <c r="K655" s="32"/>
      <c r="L655" s="269"/>
      <c r="M655" s="269"/>
      <c r="N655" s="269"/>
      <c r="O655" s="269"/>
      <c r="P655" s="32"/>
      <c r="Q655" s="32"/>
      <c r="R655" s="32"/>
      <c r="S655" s="32"/>
      <c r="T655" s="32"/>
    </row>
    <row r="656" spans="1:20" ht="15.75" x14ac:dyDescent="0.25">
      <c r="A656" s="32"/>
      <c r="B656" s="32"/>
      <c r="C656" s="32"/>
      <c r="D656" s="32"/>
      <c r="E656" s="32"/>
      <c r="F656" s="32"/>
      <c r="G656" s="32"/>
      <c r="H656" s="32"/>
      <c r="I656" s="32"/>
      <c r="J656" s="32"/>
      <c r="K656" s="32"/>
      <c r="L656" s="269"/>
      <c r="M656" s="269"/>
      <c r="N656" s="269"/>
      <c r="O656" s="269"/>
      <c r="P656" s="32"/>
      <c r="Q656" s="32"/>
      <c r="R656" s="32"/>
      <c r="S656" s="32"/>
      <c r="T656" s="32"/>
    </row>
    <row r="657" spans="1:20" ht="15.75" x14ac:dyDescent="0.25">
      <c r="A657" s="32"/>
      <c r="B657" s="32"/>
      <c r="C657" s="32"/>
      <c r="D657" s="32"/>
      <c r="E657" s="32"/>
      <c r="F657" s="32"/>
      <c r="G657" s="32"/>
      <c r="H657" s="32"/>
      <c r="I657" s="32"/>
      <c r="J657" s="32"/>
      <c r="K657" s="32"/>
      <c r="L657" s="269"/>
      <c r="M657" s="269"/>
      <c r="N657" s="269"/>
      <c r="O657" s="269"/>
      <c r="P657" s="32"/>
      <c r="Q657" s="32"/>
      <c r="R657" s="32"/>
      <c r="S657" s="32"/>
      <c r="T657" s="32"/>
    </row>
    <row r="658" spans="1:20" ht="15.75" x14ac:dyDescent="0.25">
      <c r="A658" s="32"/>
      <c r="B658" s="32"/>
      <c r="C658" s="32"/>
      <c r="D658" s="32"/>
      <c r="E658" s="32"/>
      <c r="F658" s="32"/>
      <c r="G658" s="32"/>
      <c r="H658" s="32"/>
      <c r="I658" s="32"/>
      <c r="J658" s="32"/>
      <c r="K658" s="32"/>
      <c r="L658" s="269"/>
      <c r="M658" s="269"/>
      <c r="N658" s="269"/>
      <c r="O658" s="269"/>
      <c r="P658" s="32"/>
      <c r="Q658" s="32"/>
      <c r="R658" s="32"/>
      <c r="S658" s="32"/>
      <c r="T658" s="32"/>
    </row>
    <row r="659" spans="1:20" ht="15.75" x14ac:dyDescent="0.25">
      <c r="A659" s="32"/>
      <c r="B659" s="32"/>
      <c r="C659" s="32"/>
      <c r="D659" s="32"/>
      <c r="E659" s="32"/>
      <c r="F659" s="32"/>
      <c r="G659" s="32"/>
      <c r="H659" s="32"/>
      <c r="I659" s="32"/>
      <c r="J659" s="32"/>
      <c r="K659" s="32"/>
      <c r="L659" s="269"/>
      <c r="M659" s="269"/>
      <c r="N659" s="269"/>
      <c r="O659" s="269"/>
      <c r="P659" s="32"/>
      <c r="Q659" s="32"/>
      <c r="R659" s="32"/>
      <c r="S659" s="32"/>
      <c r="T659" s="32"/>
    </row>
    <row r="660" spans="1:20" ht="15.75" x14ac:dyDescent="0.25">
      <c r="A660" s="32"/>
      <c r="B660" s="32"/>
      <c r="C660" s="32"/>
      <c r="D660" s="32"/>
      <c r="E660" s="32"/>
      <c r="F660" s="32"/>
      <c r="G660" s="32"/>
      <c r="H660" s="32"/>
      <c r="I660" s="32"/>
      <c r="J660" s="32"/>
      <c r="K660" s="32"/>
      <c r="L660" s="269"/>
      <c r="M660" s="269"/>
      <c r="N660" s="269"/>
      <c r="O660" s="269"/>
      <c r="P660" s="32"/>
      <c r="Q660" s="32"/>
      <c r="R660" s="32"/>
      <c r="S660" s="32"/>
      <c r="T660" s="32"/>
    </row>
    <row r="661" spans="1:20" ht="15.75" x14ac:dyDescent="0.25">
      <c r="A661" s="32"/>
      <c r="B661" s="32"/>
      <c r="C661" s="32"/>
      <c r="D661" s="32"/>
      <c r="E661" s="32"/>
      <c r="F661" s="32"/>
      <c r="G661" s="32"/>
      <c r="H661" s="32"/>
      <c r="I661" s="32"/>
      <c r="J661" s="32"/>
      <c r="K661" s="32"/>
      <c r="L661" s="269"/>
      <c r="M661" s="269"/>
      <c r="N661" s="269"/>
      <c r="O661" s="269"/>
      <c r="P661" s="32"/>
      <c r="Q661" s="32"/>
      <c r="R661" s="32"/>
      <c r="S661" s="32"/>
      <c r="T661" s="32"/>
    </row>
    <row r="662" spans="1:20" ht="15.75" x14ac:dyDescent="0.25">
      <c r="A662" s="32"/>
      <c r="B662" s="32"/>
      <c r="C662" s="32"/>
      <c r="D662" s="32"/>
      <c r="E662" s="32"/>
      <c r="F662" s="32"/>
      <c r="G662" s="32"/>
      <c r="H662" s="32"/>
      <c r="I662" s="32"/>
      <c r="J662" s="32"/>
      <c r="K662" s="32"/>
      <c r="L662" s="269"/>
      <c r="M662" s="269"/>
      <c r="N662" s="269"/>
      <c r="O662" s="269"/>
      <c r="P662" s="32"/>
      <c r="Q662" s="32"/>
      <c r="R662" s="32"/>
      <c r="S662" s="32"/>
      <c r="T662" s="32"/>
    </row>
    <row r="663" spans="1:20" ht="15.75" x14ac:dyDescent="0.25">
      <c r="A663" s="32"/>
      <c r="B663" s="32"/>
      <c r="C663" s="32"/>
      <c r="D663" s="32"/>
      <c r="E663" s="32"/>
      <c r="F663" s="32"/>
      <c r="G663" s="32"/>
      <c r="H663" s="32"/>
      <c r="I663" s="32"/>
      <c r="J663" s="32"/>
      <c r="K663" s="32"/>
      <c r="L663" s="269"/>
      <c r="M663" s="269"/>
      <c r="N663" s="269"/>
      <c r="O663" s="269"/>
      <c r="P663" s="32"/>
      <c r="Q663" s="32"/>
      <c r="R663" s="32"/>
      <c r="S663" s="32"/>
      <c r="T663" s="32"/>
    </row>
    <row r="664" spans="1:20" ht="15.75" x14ac:dyDescent="0.25">
      <c r="A664" s="32"/>
      <c r="B664" s="32"/>
      <c r="C664" s="32"/>
      <c r="D664" s="32"/>
      <c r="E664" s="32"/>
      <c r="F664" s="32"/>
      <c r="G664" s="32"/>
      <c r="H664" s="32"/>
      <c r="I664" s="32"/>
      <c r="J664" s="32"/>
      <c r="K664" s="32"/>
      <c r="L664" s="269"/>
      <c r="M664" s="269"/>
      <c r="N664" s="269"/>
      <c r="O664" s="269"/>
      <c r="P664" s="32"/>
      <c r="Q664" s="32"/>
      <c r="R664" s="32"/>
      <c r="S664" s="32"/>
      <c r="T664" s="32"/>
    </row>
    <row r="665" spans="1:20" ht="15.75" x14ac:dyDescent="0.25">
      <c r="A665" s="32"/>
      <c r="B665" s="32"/>
      <c r="C665" s="32"/>
      <c r="D665" s="32"/>
      <c r="E665" s="32"/>
      <c r="F665" s="32"/>
      <c r="G665" s="32"/>
      <c r="H665" s="32"/>
      <c r="I665" s="32"/>
      <c r="J665" s="32"/>
      <c r="K665" s="32"/>
      <c r="L665" s="269"/>
      <c r="M665" s="269"/>
      <c r="N665" s="269"/>
      <c r="O665" s="269"/>
      <c r="P665" s="32"/>
      <c r="Q665" s="32"/>
      <c r="R665" s="32"/>
      <c r="S665" s="32"/>
      <c r="T665" s="32"/>
    </row>
    <row r="666" spans="1:20" ht="15.75" x14ac:dyDescent="0.25">
      <c r="A666" s="32"/>
      <c r="B666" s="32"/>
      <c r="C666" s="32"/>
      <c r="D666" s="32"/>
      <c r="E666" s="32"/>
      <c r="F666" s="32"/>
      <c r="G666" s="32"/>
      <c r="H666" s="32"/>
      <c r="I666" s="32"/>
      <c r="J666" s="32"/>
      <c r="K666" s="32"/>
      <c r="L666" s="269"/>
      <c r="M666" s="269"/>
      <c r="N666" s="269"/>
      <c r="O666" s="269"/>
      <c r="P666" s="32"/>
      <c r="Q666" s="32"/>
      <c r="R666" s="32"/>
      <c r="S666" s="32"/>
      <c r="T666" s="32"/>
    </row>
    <row r="667" spans="1:20" ht="15.75" x14ac:dyDescent="0.25">
      <c r="A667" s="32"/>
      <c r="B667" s="32"/>
      <c r="C667" s="32"/>
      <c r="D667" s="32"/>
      <c r="E667" s="32"/>
      <c r="F667" s="32"/>
      <c r="G667" s="32"/>
      <c r="H667" s="32"/>
      <c r="I667" s="32"/>
      <c r="J667" s="32"/>
      <c r="K667" s="32"/>
      <c r="L667" s="269"/>
      <c r="M667" s="269"/>
      <c r="N667" s="269"/>
      <c r="O667" s="269"/>
      <c r="P667" s="32"/>
      <c r="Q667" s="32"/>
      <c r="R667" s="32"/>
      <c r="S667" s="32"/>
      <c r="T667" s="32"/>
    </row>
    <row r="668" spans="1:20" ht="15.75" x14ac:dyDescent="0.25">
      <c r="A668" s="32"/>
      <c r="B668" s="32"/>
      <c r="C668" s="32"/>
      <c r="D668" s="32"/>
      <c r="E668" s="32"/>
      <c r="F668" s="32"/>
      <c r="G668" s="32"/>
      <c r="H668" s="32"/>
      <c r="I668" s="32"/>
      <c r="J668" s="32"/>
      <c r="K668" s="32"/>
      <c r="L668" s="269"/>
      <c r="M668" s="269"/>
      <c r="N668" s="269"/>
      <c r="O668" s="269"/>
      <c r="P668" s="32"/>
      <c r="Q668" s="32"/>
      <c r="R668" s="32"/>
      <c r="S668" s="32"/>
      <c r="T668" s="32"/>
    </row>
    <row r="669" spans="1:20" ht="15.75" x14ac:dyDescent="0.25">
      <c r="A669" s="32"/>
      <c r="B669" s="32"/>
      <c r="C669" s="32"/>
      <c r="D669" s="32"/>
      <c r="E669" s="32"/>
      <c r="F669" s="32"/>
      <c r="G669" s="32"/>
      <c r="H669" s="32"/>
      <c r="I669" s="32"/>
      <c r="J669" s="32"/>
      <c r="K669" s="32"/>
      <c r="L669" s="269"/>
      <c r="M669" s="269"/>
      <c r="N669" s="269"/>
      <c r="O669" s="269"/>
      <c r="P669" s="32"/>
      <c r="Q669" s="32"/>
      <c r="R669" s="32"/>
      <c r="S669" s="32"/>
      <c r="T669" s="32"/>
    </row>
    <row r="670" spans="1:20" ht="15.75" x14ac:dyDescent="0.25">
      <c r="A670" s="32"/>
      <c r="B670" s="32"/>
      <c r="C670" s="32"/>
      <c r="D670" s="32"/>
      <c r="E670" s="32"/>
      <c r="F670" s="32"/>
      <c r="G670" s="32"/>
      <c r="H670" s="32"/>
      <c r="I670" s="32"/>
      <c r="J670" s="32"/>
      <c r="K670" s="32"/>
      <c r="L670" s="269"/>
      <c r="M670" s="269"/>
      <c r="N670" s="269"/>
      <c r="O670" s="269"/>
      <c r="P670" s="32"/>
      <c r="Q670" s="32"/>
      <c r="R670" s="32"/>
      <c r="S670" s="32"/>
      <c r="T670" s="32"/>
    </row>
    <row r="671" spans="1:20" ht="15.75" x14ac:dyDescent="0.25">
      <c r="A671" s="32"/>
      <c r="B671" s="32"/>
      <c r="C671" s="32"/>
      <c r="D671" s="32"/>
      <c r="E671" s="32"/>
      <c r="F671" s="32"/>
      <c r="G671" s="32"/>
      <c r="H671" s="32"/>
      <c r="I671" s="32"/>
      <c r="J671" s="32"/>
      <c r="K671" s="32"/>
      <c r="L671" s="269"/>
      <c r="M671" s="269"/>
      <c r="N671" s="269"/>
      <c r="O671" s="269"/>
      <c r="P671" s="32"/>
      <c r="Q671" s="32"/>
      <c r="R671" s="32"/>
      <c r="S671" s="32"/>
      <c r="T671" s="32"/>
    </row>
    <row r="672" spans="1:20" ht="15.75" x14ac:dyDescent="0.25">
      <c r="A672" s="32"/>
      <c r="B672" s="32"/>
      <c r="C672" s="32"/>
      <c r="D672" s="32"/>
      <c r="E672" s="32"/>
      <c r="F672" s="32"/>
      <c r="G672" s="32"/>
      <c r="H672" s="32"/>
      <c r="I672" s="32"/>
      <c r="J672" s="32"/>
      <c r="K672" s="32"/>
      <c r="L672" s="269"/>
      <c r="M672" s="269"/>
      <c r="N672" s="269"/>
      <c r="O672" s="269"/>
      <c r="P672" s="32"/>
      <c r="Q672" s="32"/>
      <c r="R672" s="32"/>
      <c r="S672" s="32"/>
      <c r="T672" s="32"/>
    </row>
    <row r="673" spans="1:20" ht="15.75" x14ac:dyDescent="0.25">
      <c r="A673" s="32"/>
      <c r="B673" s="32"/>
      <c r="C673" s="32"/>
      <c r="D673" s="32"/>
      <c r="E673" s="32"/>
      <c r="F673" s="32"/>
      <c r="G673" s="32"/>
      <c r="H673" s="32"/>
      <c r="I673" s="32"/>
      <c r="J673" s="32"/>
      <c r="K673" s="32"/>
      <c r="L673" s="269"/>
      <c r="M673" s="269"/>
      <c r="N673" s="269"/>
      <c r="O673" s="269"/>
      <c r="P673" s="32"/>
      <c r="Q673" s="32"/>
      <c r="R673" s="32"/>
      <c r="S673" s="32"/>
      <c r="T673" s="32"/>
    </row>
    <row r="674" spans="1:20" ht="15.75" x14ac:dyDescent="0.25">
      <c r="A674" s="32"/>
      <c r="B674" s="32"/>
      <c r="C674" s="32"/>
      <c r="D674" s="32"/>
      <c r="E674" s="32"/>
      <c r="F674" s="32"/>
      <c r="G674" s="32"/>
      <c r="H674" s="32"/>
      <c r="I674" s="32"/>
      <c r="J674" s="32"/>
      <c r="K674" s="32"/>
      <c r="L674" s="269"/>
      <c r="M674" s="269"/>
      <c r="N674" s="269"/>
      <c r="O674" s="269"/>
      <c r="P674" s="32"/>
      <c r="Q674" s="32"/>
      <c r="R674" s="32"/>
      <c r="S674" s="32"/>
      <c r="T674" s="32"/>
    </row>
    <row r="675" spans="1:20" ht="15.75" x14ac:dyDescent="0.25">
      <c r="A675" s="32"/>
      <c r="B675" s="32"/>
      <c r="C675" s="32"/>
      <c r="D675" s="32"/>
      <c r="E675" s="32"/>
      <c r="F675" s="32"/>
      <c r="G675" s="32"/>
      <c r="H675" s="32"/>
      <c r="I675" s="32"/>
      <c r="J675" s="32"/>
      <c r="K675" s="32"/>
      <c r="L675" s="269"/>
      <c r="M675" s="269"/>
      <c r="N675" s="269"/>
      <c r="O675" s="269"/>
      <c r="P675" s="32"/>
      <c r="Q675" s="32"/>
      <c r="R675" s="32"/>
      <c r="S675" s="32"/>
      <c r="T675" s="32"/>
    </row>
    <row r="676" spans="1:20" ht="15.75" x14ac:dyDescent="0.25">
      <c r="A676" s="32"/>
      <c r="B676" s="32"/>
      <c r="C676" s="32"/>
      <c r="D676" s="32"/>
      <c r="E676" s="32"/>
      <c r="F676" s="32"/>
      <c r="G676" s="32"/>
      <c r="H676" s="32"/>
      <c r="I676" s="32"/>
      <c r="J676" s="32"/>
      <c r="K676" s="32"/>
      <c r="L676" s="269"/>
      <c r="M676" s="269"/>
      <c r="N676" s="269"/>
      <c r="O676" s="269"/>
      <c r="P676" s="32"/>
      <c r="Q676" s="32"/>
      <c r="R676" s="32"/>
      <c r="S676" s="32"/>
      <c r="T676" s="32"/>
    </row>
    <row r="677" spans="1:20" ht="15.75" x14ac:dyDescent="0.25">
      <c r="A677" s="32"/>
      <c r="B677" s="32"/>
      <c r="C677" s="32"/>
      <c r="D677" s="32"/>
      <c r="E677" s="32"/>
      <c r="F677" s="32"/>
      <c r="G677" s="32"/>
      <c r="H677" s="32"/>
      <c r="I677" s="32"/>
      <c r="J677" s="32"/>
      <c r="K677" s="32"/>
      <c r="L677" s="269"/>
      <c r="M677" s="269"/>
      <c r="N677" s="269"/>
      <c r="O677" s="269"/>
      <c r="P677" s="32"/>
      <c r="Q677" s="32"/>
      <c r="R677" s="32"/>
      <c r="S677" s="32"/>
      <c r="T677" s="32"/>
    </row>
    <row r="678" spans="1:20" ht="15.75" x14ac:dyDescent="0.25">
      <c r="A678" s="32"/>
      <c r="B678" s="32"/>
      <c r="C678" s="32"/>
      <c r="D678" s="32"/>
      <c r="E678" s="32"/>
      <c r="F678" s="32"/>
      <c r="G678" s="32"/>
      <c r="H678" s="32"/>
      <c r="I678" s="32"/>
      <c r="J678" s="32"/>
      <c r="K678" s="32"/>
      <c r="L678" s="269"/>
      <c r="M678" s="269"/>
      <c r="N678" s="269"/>
      <c r="O678" s="269"/>
      <c r="P678" s="32"/>
      <c r="Q678" s="32"/>
      <c r="R678" s="32"/>
      <c r="S678" s="32"/>
      <c r="T678" s="32"/>
    </row>
    <row r="679" spans="1:20" ht="15.75" x14ac:dyDescent="0.25">
      <c r="A679" s="32"/>
      <c r="B679" s="32"/>
      <c r="C679" s="32"/>
      <c r="D679" s="32"/>
      <c r="E679" s="32"/>
      <c r="F679" s="32"/>
      <c r="G679" s="32"/>
      <c r="H679" s="32"/>
      <c r="I679" s="32"/>
      <c r="J679" s="32"/>
      <c r="K679" s="32"/>
      <c r="L679" s="269"/>
      <c r="M679" s="269"/>
      <c r="N679" s="269"/>
      <c r="O679" s="269"/>
      <c r="P679" s="32"/>
      <c r="Q679" s="32"/>
      <c r="R679" s="32"/>
      <c r="S679" s="32"/>
      <c r="T679" s="32"/>
    </row>
    <row r="680" spans="1:20" ht="15.75" x14ac:dyDescent="0.25">
      <c r="A680" s="32"/>
      <c r="B680" s="32"/>
      <c r="C680" s="32"/>
      <c r="D680" s="32"/>
      <c r="E680" s="32"/>
      <c r="F680" s="32"/>
      <c r="G680" s="32"/>
      <c r="H680" s="32"/>
      <c r="I680" s="32"/>
      <c r="J680" s="32"/>
      <c r="K680" s="32"/>
      <c r="L680" s="269"/>
      <c r="M680" s="269"/>
      <c r="N680" s="269"/>
      <c r="O680" s="269"/>
      <c r="P680" s="32"/>
      <c r="Q680" s="32"/>
      <c r="R680" s="32"/>
      <c r="S680" s="32"/>
      <c r="T680" s="32"/>
    </row>
    <row r="681" spans="1:20" ht="15.75" x14ac:dyDescent="0.25">
      <c r="A681" s="32"/>
      <c r="B681" s="32"/>
      <c r="C681" s="32"/>
      <c r="D681" s="32"/>
      <c r="E681" s="32"/>
      <c r="F681" s="32"/>
      <c r="G681" s="32"/>
      <c r="H681" s="32"/>
      <c r="I681" s="32"/>
      <c r="J681" s="32"/>
      <c r="K681" s="32"/>
      <c r="L681" s="269"/>
      <c r="M681" s="269"/>
      <c r="N681" s="269"/>
      <c r="O681" s="269"/>
      <c r="P681" s="32"/>
      <c r="Q681" s="32"/>
      <c r="R681" s="32"/>
      <c r="S681" s="32"/>
      <c r="T681" s="32"/>
    </row>
    <row r="682" spans="1:20" ht="15.75" x14ac:dyDescent="0.25">
      <c r="A682" s="32"/>
      <c r="B682" s="32"/>
      <c r="C682" s="32"/>
      <c r="D682" s="32"/>
      <c r="E682" s="32"/>
      <c r="F682" s="32"/>
      <c r="G682" s="32"/>
      <c r="H682" s="32"/>
      <c r="I682" s="32"/>
      <c r="J682" s="32"/>
      <c r="K682" s="32"/>
      <c r="L682" s="269"/>
      <c r="M682" s="269"/>
      <c r="N682" s="269"/>
      <c r="O682" s="269"/>
      <c r="P682" s="32"/>
      <c r="Q682" s="32"/>
      <c r="R682" s="32"/>
      <c r="S682" s="32"/>
      <c r="T682" s="32"/>
    </row>
    <row r="683" spans="1:20" ht="15.75" x14ac:dyDescent="0.25">
      <c r="A683" s="32"/>
      <c r="B683" s="32"/>
      <c r="C683" s="32"/>
      <c r="D683" s="32"/>
      <c r="E683" s="32"/>
      <c r="F683" s="32"/>
      <c r="G683" s="32"/>
      <c r="H683" s="32"/>
      <c r="I683" s="32"/>
      <c r="J683" s="32"/>
      <c r="K683" s="32"/>
      <c r="L683" s="269"/>
      <c r="M683" s="269"/>
      <c r="N683" s="269"/>
      <c r="O683" s="269"/>
      <c r="P683" s="32"/>
      <c r="Q683" s="32"/>
      <c r="R683" s="32"/>
      <c r="S683" s="32"/>
      <c r="T683" s="32"/>
    </row>
    <row r="684" spans="1:20" ht="15.75" x14ac:dyDescent="0.25">
      <c r="A684" s="32"/>
      <c r="B684" s="32"/>
      <c r="C684" s="32"/>
      <c r="D684" s="32"/>
      <c r="E684" s="32"/>
      <c r="F684" s="32"/>
      <c r="G684" s="32"/>
      <c r="H684" s="32"/>
      <c r="I684" s="32"/>
      <c r="J684" s="32"/>
      <c r="K684" s="32"/>
      <c r="L684" s="269"/>
      <c r="M684" s="269"/>
      <c r="N684" s="269"/>
      <c r="O684" s="269"/>
      <c r="P684" s="32"/>
      <c r="Q684" s="32"/>
      <c r="R684" s="32"/>
      <c r="S684" s="32"/>
      <c r="T684" s="32"/>
    </row>
    <row r="685" spans="1:20" ht="15.75" x14ac:dyDescent="0.25">
      <c r="A685" s="32"/>
      <c r="B685" s="32"/>
      <c r="C685" s="32"/>
      <c r="D685" s="32"/>
      <c r="E685" s="32"/>
      <c r="F685" s="32"/>
      <c r="G685" s="32"/>
      <c r="H685" s="32"/>
      <c r="I685" s="32"/>
      <c r="J685" s="32"/>
      <c r="K685" s="32"/>
      <c r="L685" s="269"/>
      <c r="M685" s="269"/>
      <c r="N685" s="269"/>
      <c r="O685" s="269"/>
      <c r="P685" s="32"/>
      <c r="Q685" s="32"/>
      <c r="R685" s="32"/>
      <c r="S685" s="32"/>
      <c r="T685" s="32"/>
    </row>
    <row r="686" spans="1:20" ht="15.75" x14ac:dyDescent="0.25">
      <c r="A686" s="32"/>
      <c r="B686" s="32"/>
      <c r="C686" s="32"/>
      <c r="D686" s="32"/>
      <c r="E686" s="32"/>
      <c r="F686" s="32"/>
      <c r="G686" s="32"/>
      <c r="H686" s="32"/>
      <c r="I686" s="32"/>
      <c r="J686" s="32"/>
      <c r="K686" s="32"/>
      <c r="L686" s="269"/>
      <c r="M686" s="269"/>
      <c r="N686" s="269"/>
      <c r="O686" s="269"/>
      <c r="P686" s="32"/>
      <c r="Q686" s="32"/>
      <c r="R686" s="32"/>
      <c r="S686" s="32"/>
      <c r="T686" s="32"/>
    </row>
    <row r="687" spans="1:20" ht="15.75" x14ac:dyDescent="0.25">
      <c r="A687" s="32"/>
      <c r="B687" s="32"/>
      <c r="C687" s="32"/>
      <c r="D687" s="32"/>
      <c r="E687" s="32"/>
      <c r="F687" s="32"/>
      <c r="G687" s="32"/>
      <c r="H687" s="32"/>
      <c r="I687" s="32"/>
      <c r="J687" s="32"/>
      <c r="K687" s="32"/>
      <c r="L687" s="269"/>
      <c r="M687" s="269"/>
      <c r="N687" s="269"/>
      <c r="O687" s="269"/>
      <c r="P687" s="32"/>
      <c r="Q687" s="32"/>
      <c r="R687" s="32"/>
      <c r="S687" s="32"/>
      <c r="T687" s="32"/>
    </row>
    <row r="688" spans="1:20" ht="15.75" x14ac:dyDescent="0.25">
      <c r="A688" s="32"/>
      <c r="B688" s="32"/>
      <c r="C688" s="32"/>
      <c r="D688" s="32"/>
      <c r="E688" s="32"/>
      <c r="F688" s="32"/>
      <c r="G688" s="32"/>
      <c r="H688" s="32"/>
      <c r="I688" s="32"/>
      <c r="J688" s="32"/>
      <c r="K688" s="32"/>
      <c r="L688" s="269"/>
      <c r="M688" s="269"/>
      <c r="N688" s="269"/>
      <c r="O688" s="269"/>
      <c r="P688" s="32"/>
      <c r="Q688" s="32"/>
      <c r="R688" s="32"/>
      <c r="S688" s="32"/>
      <c r="T688" s="32"/>
    </row>
    <row r="689" spans="1:20" ht="15.75" x14ac:dyDescent="0.25">
      <c r="A689" s="32"/>
      <c r="B689" s="32"/>
      <c r="C689" s="32"/>
      <c r="D689" s="32"/>
      <c r="E689" s="32"/>
      <c r="F689" s="32"/>
      <c r="G689" s="32"/>
      <c r="H689" s="32"/>
      <c r="I689" s="32"/>
      <c r="J689" s="32"/>
      <c r="K689" s="32"/>
      <c r="L689" s="269"/>
      <c r="M689" s="269"/>
      <c r="N689" s="269"/>
      <c r="O689" s="269"/>
      <c r="P689" s="32"/>
      <c r="Q689" s="32"/>
      <c r="R689" s="32"/>
      <c r="S689" s="32"/>
      <c r="T689" s="32"/>
    </row>
    <row r="690" spans="1:20" ht="15.75" x14ac:dyDescent="0.25">
      <c r="A690" s="32"/>
      <c r="B690" s="32"/>
      <c r="C690" s="32"/>
      <c r="D690" s="32"/>
      <c r="E690" s="32"/>
      <c r="F690" s="32"/>
      <c r="G690" s="32"/>
      <c r="H690" s="32"/>
      <c r="I690" s="32"/>
      <c r="J690" s="32"/>
      <c r="K690" s="32"/>
      <c r="L690" s="269"/>
      <c r="M690" s="269"/>
      <c r="N690" s="269"/>
      <c r="O690" s="269"/>
      <c r="P690" s="32"/>
      <c r="Q690" s="32"/>
      <c r="R690" s="32"/>
      <c r="S690" s="32"/>
      <c r="T690" s="32"/>
    </row>
    <row r="691" spans="1:20" ht="15.75" x14ac:dyDescent="0.25">
      <c r="A691" s="32"/>
      <c r="B691" s="32"/>
      <c r="C691" s="32"/>
      <c r="D691" s="32"/>
      <c r="E691" s="32"/>
      <c r="F691" s="32"/>
      <c r="G691" s="32"/>
      <c r="H691" s="32"/>
      <c r="I691" s="32"/>
      <c r="J691" s="32"/>
      <c r="K691" s="32"/>
      <c r="L691" s="269"/>
      <c r="M691" s="269"/>
      <c r="N691" s="269"/>
      <c r="O691" s="269"/>
      <c r="P691" s="32"/>
      <c r="Q691" s="32"/>
      <c r="R691" s="32"/>
      <c r="S691" s="32"/>
      <c r="T691" s="32"/>
    </row>
    <row r="692" spans="1:20" ht="15.75" x14ac:dyDescent="0.25">
      <c r="A692" s="32"/>
      <c r="B692" s="32"/>
      <c r="C692" s="32"/>
      <c r="D692" s="32"/>
      <c r="E692" s="32"/>
      <c r="F692" s="32"/>
      <c r="G692" s="32"/>
      <c r="H692" s="32"/>
      <c r="I692" s="32"/>
      <c r="J692" s="32"/>
      <c r="K692" s="32"/>
      <c r="L692" s="269"/>
      <c r="M692" s="269"/>
      <c r="N692" s="269"/>
      <c r="O692" s="269"/>
      <c r="P692" s="32"/>
      <c r="Q692" s="32"/>
      <c r="R692" s="32"/>
      <c r="S692" s="32"/>
      <c r="T692" s="32"/>
    </row>
    <row r="693" spans="1:20" ht="15.75" x14ac:dyDescent="0.25">
      <c r="A693" s="32"/>
      <c r="B693" s="32"/>
      <c r="C693" s="32"/>
      <c r="D693" s="32"/>
      <c r="E693" s="32"/>
      <c r="F693" s="32"/>
      <c r="G693" s="32"/>
      <c r="H693" s="32"/>
      <c r="I693" s="32"/>
      <c r="J693" s="32"/>
      <c r="K693" s="32"/>
      <c r="L693" s="269"/>
      <c r="M693" s="269"/>
      <c r="N693" s="269"/>
      <c r="O693" s="269"/>
      <c r="P693" s="32"/>
      <c r="Q693" s="32"/>
      <c r="R693" s="32"/>
      <c r="S693" s="32"/>
      <c r="T693" s="32"/>
    </row>
    <row r="694" spans="1:20" ht="15.75" x14ac:dyDescent="0.25">
      <c r="A694" s="32"/>
      <c r="B694" s="32"/>
      <c r="C694" s="32"/>
      <c r="D694" s="32"/>
      <c r="E694" s="32"/>
      <c r="F694" s="32"/>
      <c r="G694" s="32"/>
      <c r="H694" s="32"/>
      <c r="I694" s="32"/>
      <c r="J694" s="32"/>
      <c r="K694" s="32"/>
      <c r="L694" s="269"/>
      <c r="M694" s="269"/>
      <c r="N694" s="269"/>
      <c r="O694" s="269"/>
      <c r="P694" s="32"/>
      <c r="Q694" s="32"/>
      <c r="R694" s="32"/>
      <c r="S694" s="32"/>
      <c r="T694" s="32"/>
    </row>
    <row r="695" spans="1:20" ht="15.75" x14ac:dyDescent="0.25">
      <c r="A695" s="32"/>
      <c r="B695" s="32"/>
      <c r="C695" s="32"/>
      <c r="D695" s="32"/>
      <c r="E695" s="32"/>
      <c r="F695" s="32"/>
      <c r="G695" s="32"/>
      <c r="H695" s="32"/>
      <c r="I695" s="32"/>
      <c r="J695" s="32"/>
      <c r="K695" s="32"/>
      <c r="L695" s="269"/>
      <c r="M695" s="269"/>
      <c r="N695" s="269"/>
      <c r="O695" s="269"/>
      <c r="P695" s="32"/>
      <c r="Q695" s="32"/>
      <c r="R695" s="32"/>
      <c r="S695" s="32"/>
      <c r="T695" s="32"/>
    </row>
    <row r="696" spans="1:20" ht="15.75" x14ac:dyDescent="0.25">
      <c r="A696" s="32"/>
      <c r="B696" s="32"/>
      <c r="C696" s="32"/>
      <c r="D696" s="32"/>
      <c r="E696" s="32"/>
      <c r="F696" s="32"/>
      <c r="G696" s="32"/>
      <c r="H696" s="32"/>
      <c r="I696" s="32"/>
      <c r="J696" s="32"/>
      <c r="K696" s="32"/>
      <c r="L696" s="269"/>
      <c r="M696" s="269"/>
      <c r="N696" s="269"/>
      <c r="O696" s="269"/>
      <c r="P696" s="32"/>
      <c r="Q696" s="32"/>
      <c r="R696" s="32"/>
      <c r="S696" s="32"/>
      <c r="T696" s="32"/>
    </row>
    <row r="697" spans="1:20" ht="15.75" x14ac:dyDescent="0.25">
      <c r="A697" s="32"/>
      <c r="B697" s="32"/>
      <c r="C697" s="32"/>
      <c r="D697" s="32"/>
      <c r="E697" s="32"/>
      <c r="F697" s="32"/>
      <c r="G697" s="32"/>
      <c r="H697" s="32"/>
      <c r="I697" s="32"/>
      <c r="J697" s="32"/>
      <c r="K697" s="32"/>
      <c r="L697" s="269"/>
      <c r="M697" s="269"/>
      <c r="N697" s="269"/>
      <c r="O697" s="269"/>
      <c r="P697" s="32"/>
      <c r="Q697" s="32"/>
      <c r="R697" s="32"/>
      <c r="S697" s="32"/>
      <c r="T697" s="32"/>
    </row>
    <row r="698" spans="1:20" ht="15.75" x14ac:dyDescent="0.25">
      <c r="A698" s="32"/>
      <c r="B698" s="32"/>
      <c r="C698" s="32"/>
      <c r="D698" s="32"/>
      <c r="E698" s="32"/>
      <c r="F698" s="32"/>
      <c r="G698" s="32"/>
      <c r="H698" s="32"/>
      <c r="I698" s="32"/>
      <c r="J698" s="32"/>
      <c r="K698" s="32"/>
      <c r="L698" s="269"/>
      <c r="M698" s="269"/>
      <c r="N698" s="269"/>
      <c r="O698" s="269"/>
      <c r="P698" s="32"/>
      <c r="Q698" s="32"/>
      <c r="R698" s="32"/>
      <c r="S698" s="32"/>
      <c r="T698" s="32"/>
    </row>
    <row r="699" spans="1:20" ht="15.75" x14ac:dyDescent="0.25">
      <c r="A699" s="32"/>
      <c r="B699" s="32"/>
      <c r="C699" s="32"/>
      <c r="D699" s="32"/>
      <c r="E699" s="32"/>
      <c r="F699" s="32"/>
      <c r="G699" s="32"/>
      <c r="H699" s="32"/>
      <c r="I699" s="32"/>
      <c r="J699" s="32"/>
      <c r="K699" s="32"/>
      <c r="L699" s="269"/>
      <c r="M699" s="269"/>
      <c r="N699" s="269"/>
      <c r="O699" s="269"/>
      <c r="P699" s="32"/>
      <c r="Q699" s="32"/>
      <c r="R699" s="32"/>
      <c r="S699" s="32"/>
      <c r="T699" s="32"/>
    </row>
    <row r="700" spans="1:20" ht="15.75" x14ac:dyDescent="0.25">
      <c r="A700" s="32"/>
      <c r="B700" s="32"/>
      <c r="C700" s="32"/>
      <c r="D700" s="32"/>
      <c r="E700" s="32"/>
      <c r="F700" s="32"/>
      <c r="G700" s="32"/>
      <c r="H700" s="32"/>
      <c r="I700" s="32"/>
      <c r="J700" s="32"/>
      <c r="K700" s="32"/>
      <c r="L700" s="269"/>
      <c r="M700" s="269"/>
      <c r="N700" s="269"/>
      <c r="O700" s="269"/>
      <c r="P700" s="32"/>
      <c r="Q700" s="32"/>
      <c r="R700" s="32"/>
      <c r="S700" s="32"/>
      <c r="T700" s="32"/>
    </row>
    <row r="701" spans="1:20" ht="15.75" x14ac:dyDescent="0.25">
      <c r="A701" s="32"/>
      <c r="B701" s="32"/>
      <c r="C701" s="32"/>
      <c r="D701" s="32"/>
      <c r="E701" s="32"/>
      <c r="F701" s="32"/>
      <c r="G701" s="32"/>
      <c r="H701" s="32"/>
      <c r="I701" s="32"/>
      <c r="J701" s="32"/>
      <c r="K701" s="32"/>
      <c r="L701" s="269"/>
      <c r="M701" s="269"/>
      <c r="N701" s="269"/>
      <c r="O701" s="269"/>
      <c r="P701" s="32"/>
      <c r="Q701" s="32"/>
      <c r="R701" s="32"/>
      <c r="S701" s="32"/>
      <c r="T701" s="32"/>
    </row>
    <row r="702" spans="1:20" ht="15.75" x14ac:dyDescent="0.25">
      <c r="A702" s="32"/>
      <c r="B702" s="32"/>
      <c r="C702" s="32"/>
      <c r="D702" s="32"/>
      <c r="E702" s="32"/>
      <c r="F702" s="32"/>
      <c r="G702" s="32"/>
      <c r="H702" s="32"/>
      <c r="I702" s="32"/>
      <c r="J702" s="32"/>
      <c r="K702" s="32"/>
      <c r="L702" s="269"/>
      <c r="M702" s="269"/>
      <c r="N702" s="269"/>
      <c r="O702" s="269"/>
      <c r="P702" s="32"/>
      <c r="Q702" s="32"/>
      <c r="R702" s="32"/>
      <c r="S702" s="32"/>
      <c r="T702" s="32"/>
    </row>
    <row r="703" spans="1:20" ht="15.75" x14ac:dyDescent="0.25">
      <c r="A703" s="32"/>
      <c r="B703" s="32"/>
      <c r="C703" s="32"/>
      <c r="D703" s="32"/>
      <c r="E703" s="32"/>
      <c r="F703" s="32"/>
      <c r="G703" s="32"/>
      <c r="H703" s="32"/>
      <c r="I703" s="32"/>
      <c r="J703" s="32"/>
      <c r="K703" s="32"/>
      <c r="L703" s="269"/>
      <c r="M703" s="269"/>
      <c r="N703" s="269"/>
      <c r="O703" s="269"/>
      <c r="P703" s="32"/>
      <c r="Q703" s="32"/>
      <c r="R703" s="32"/>
      <c r="S703" s="32"/>
      <c r="T703" s="32"/>
    </row>
    <row r="704" spans="1:20" ht="15.75" x14ac:dyDescent="0.25">
      <c r="A704" s="32"/>
      <c r="B704" s="32"/>
      <c r="C704" s="32"/>
      <c r="D704" s="32"/>
      <c r="E704" s="32"/>
      <c r="F704" s="32"/>
      <c r="G704" s="32"/>
      <c r="H704" s="32"/>
      <c r="I704" s="32"/>
      <c r="J704" s="32"/>
      <c r="K704" s="32"/>
      <c r="L704" s="269"/>
      <c r="M704" s="269"/>
      <c r="N704" s="269"/>
      <c r="O704" s="269"/>
      <c r="P704" s="32"/>
      <c r="Q704" s="32"/>
      <c r="R704" s="32"/>
      <c r="S704" s="32"/>
      <c r="T704" s="32"/>
    </row>
    <row r="705" spans="1:20" ht="15.75" x14ac:dyDescent="0.25">
      <c r="A705" s="32"/>
      <c r="B705" s="32"/>
      <c r="C705" s="32"/>
      <c r="D705" s="32"/>
      <c r="E705" s="32"/>
      <c r="F705" s="32"/>
      <c r="G705" s="32"/>
      <c r="H705" s="32"/>
      <c r="I705" s="32"/>
      <c r="J705" s="32"/>
      <c r="K705" s="32"/>
      <c r="L705" s="269"/>
      <c r="M705" s="269"/>
      <c r="N705" s="269"/>
      <c r="O705" s="269"/>
      <c r="P705" s="32"/>
      <c r="Q705" s="32"/>
      <c r="R705" s="32"/>
      <c r="S705" s="32"/>
      <c r="T705" s="32"/>
    </row>
    <row r="706" spans="1:20" ht="15.75" x14ac:dyDescent="0.25">
      <c r="A706" s="32"/>
      <c r="B706" s="32"/>
      <c r="C706" s="32"/>
      <c r="D706" s="32"/>
      <c r="E706" s="32"/>
      <c r="F706" s="32"/>
      <c r="G706" s="32"/>
      <c r="H706" s="32"/>
      <c r="I706" s="32"/>
      <c r="J706" s="32"/>
      <c r="K706" s="32"/>
      <c r="L706" s="269"/>
      <c r="M706" s="269"/>
      <c r="N706" s="269"/>
      <c r="O706" s="269"/>
      <c r="P706" s="32"/>
      <c r="Q706" s="32"/>
      <c r="R706" s="32"/>
      <c r="S706" s="32"/>
      <c r="T706" s="32"/>
    </row>
    <row r="707" spans="1:20" ht="15.75" x14ac:dyDescent="0.25">
      <c r="A707" s="32"/>
      <c r="B707" s="32"/>
      <c r="C707" s="32"/>
      <c r="D707" s="32"/>
      <c r="E707" s="32"/>
      <c r="F707" s="32"/>
      <c r="G707" s="32"/>
      <c r="H707" s="32"/>
      <c r="I707" s="32"/>
      <c r="J707" s="32"/>
      <c r="K707" s="32"/>
      <c r="L707" s="269"/>
      <c r="M707" s="269"/>
      <c r="N707" s="269"/>
      <c r="O707" s="269"/>
      <c r="P707" s="32"/>
      <c r="Q707" s="32"/>
      <c r="R707" s="32"/>
      <c r="S707" s="32"/>
      <c r="T707" s="32"/>
    </row>
    <row r="708" spans="1:20" ht="15.75" x14ac:dyDescent="0.25">
      <c r="A708" s="32"/>
      <c r="B708" s="32"/>
      <c r="C708" s="32"/>
      <c r="D708" s="32"/>
      <c r="E708" s="32"/>
      <c r="F708" s="32"/>
      <c r="G708" s="32"/>
      <c r="H708" s="32"/>
      <c r="I708" s="32"/>
      <c r="J708" s="32"/>
      <c r="K708" s="32"/>
      <c r="L708" s="269"/>
      <c r="M708" s="269"/>
      <c r="N708" s="269"/>
      <c r="O708" s="269"/>
      <c r="P708" s="32"/>
      <c r="Q708" s="32"/>
      <c r="R708" s="32"/>
      <c r="S708" s="32"/>
      <c r="T708" s="32"/>
    </row>
    <row r="709" spans="1:20" ht="15.75" x14ac:dyDescent="0.25">
      <c r="A709" s="32"/>
      <c r="B709" s="32"/>
      <c r="C709" s="32"/>
      <c r="D709" s="32"/>
      <c r="E709" s="32"/>
      <c r="F709" s="32"/>
      <c r="G709" s="32"/>
      <c r="H709" s="32"/>
      <c r="I709" s="32"/>
      <c r="J709" s="32"/>
      <c r="K709" s="32"/>
      <c r="L709" s="269"/>
      <c r="M709" s="269"/>
      <c r="N709" s="269"/>
      <c r="O709" s="269"/>
      <c r="P709" s="32"/>
      <c r="Q709" s="32"/>
      <c r="R709" s="32"/>
      <c r="S709" s="32"/>
      <c r="T709" s="32"/>
    </row>
    <row r="710" spans="1:20" ht="15.75" x14ac:dyDescent="0.25">
      <c r="A710" s="32"/>
      <c r="B710" s="32"/>
      <c r="C710" s="32"/>
      <c r="D710" s="32"/>
      <c r="E710" s="32"/>
      <c r="F710" s="32"/>
      <c r="G710" s="32"/>
      <c r="H710" s="32"/>
      <c r="I710" s="32"/>
      <c r="J710" s="32"/>
      <c r="K710" s="32"/>
      <c r="L710" s="269"/>
      <c r="M710" s="269"/>
      <c r="N710" s="269"/>
      <c r="O710" s="269"/>
      <c r="P710" s="32"/>
      <c r="Q710" s="32"/>
      <c r="R710" s="32"/>
      <c r="S710" s="32"/>
      <c r="T710" s="32"/>
    </row>
    <row r="711" spans="1:20" ht="15.75" x14ac:dyDescent="0.25">
      <c r="A711" s="32"/>
      <c r="B711" s="32"/>
      <c r="C711" s="32"/>
      <c r="D711" s="32"/>
      <c r="E711" s="32"/>
      <c r="F711" s="32"/>
      <c r="G711" s="32"/>
      <c r="H711" s="32"/>
      <c r="I711" s="32"/>
      <c r="J711" s="32"/>
      <c r="K711" s="32"/>
      <c r="L711" s="269"/>
      <c r="M711" s="269"/>
      <c r="N711" s="269"/>
      <c r="O711" s="269"/>
      <c r="P711" s="32"/>
      <c r="Q711" s="32"/>
      <c r="R711" s="32"/>
      <c r="S711" s="32"/>
      <c r="T711" s="32"/>
    </row>
    <row r="712" spans="1:20" ht="15.75" x14ac:dyDescent="0.25">
      <c r="A712" s="32"/>
      <c r="B712" s="32"/>
      <c r="C712" s="32"/>
      <c r="D712" s="32"/>
      <c r="E712" s="32"/>
      <c r="F712" s="32"/>
      <c r="G712" s="32"/>
      <c r="H712" s="32"/>
      <c r="I712" s="32"/>
      <c r="J712" s="32"/>
      <c r="K712" s="32"/>
      <c r="L712" s="269"/>
      <c r="M712" s="269"/>
      <c r="N712" s="269"/>
      <c r="O712" s="269"/>
      <c r="P712" s="32"/>
      <c r="Q712" s="32"/>
      <c r="R712" s="32"/>
      <c r="S712" s="32"/>
      <c r="T712" s="32"/>
    </row>
    <row r="713" spans="1:20" ht="15.75" x14ac:dyDescent="0.25">
      <c r="A713" s="32"/>
      <c r="B713" s="32"/>
      <c r="C713" s="32"/>
      <c r="D713" s="32"/>
      <c r="E713" s="32"/>
      <c r="F713" s="32"/>
      <c r="G713" s="32"/>
      <c r="H713" s="32"/>
      <c r="I713" s="32"/>
      <c r="J713" s="32"/>
      <c r="K713" s="32"/>
      <c r="L713" s="269"/>
      <c r="M713" s="269"/>
      <c r="N713" s="269"/>
      <c r="O713" s="269"/>
      <c r="P713" s="32"/>
      <c r="Q713" s="32"/>
      <c r="R713" s="32"/>
      <c r="S713" s="32"/>
      <c r="T713" s="32"/>
    </row>
    <row r="714" spans="1:20" ht="15.75" x14ac:dyDescent="0.25">
      <c r="A714" s="32"/>
      <c r="B714" s="32"/>
      <c r="C714" s="32"/>
      <c r="D714" s="32"/>
      <c r="E714" s="32"/>
      <c r="F714" s="32"/>
      <c r="G714" s="32"/>
      <c r="H714" s="32"/>
      <c r="I714" s="32"/>
      <c r="J714" s="32"/>
      <c r="K714" s="32"/>
      <c r="L714" s="269"/>
      <c r="M714" s="269"/>
      <c r="N714" s="269"/>
      <c r="O714" s="269"/>
      <c r="P714" s="32"/>
      <c r="Q714" s="32"/>
      <c r="R714" s="32"/>
      <c r="S714" s="32"/>
      <c r="T714" s="32"/>
    </row>
    <row r="715" spans="1:20" ht="15.75" x14ac:dyDescent="0.25">
      <c r="A715" s="32"/>
      <c r="B715" s="32"/>
      <c r="C715" s="32"/>
      <c r="D715" s="32"/>
      <c r="E715" s="32"/>
      <c r="F715" s="32"/>
      <c r="G715" s="32"/>
      <c r="H715" s="32"/>
      <c r="I715" s="32"/>
      <c r="J715" s="32"/>
      <c r="K715" s="32"/>
      <c r="L715" s="269"/>
      <c r="M715" s="269"/>
      <c r="N715" s="269"/>
      <c r="O715" s="269"/>
      <c r="P715" s="32"/>
      <c r="Q715" s="32"/>
      <c r="R715" s="32"/>
      <c r="S715" s="32"/>
      <c r="T715" s="32"/>
    </row>
    <row r="716" spans="1:20" ht="15.75" x14ac:dyDescent="0.25">
      <c r="A716" s="32"/>
      <c r="B716" s="32"/>
      <c r="C716" s="32"/>
      <c r="D716" s="32"/>
      <c r="E716" s="32"/>
      <c r="F716" s="32"/>
      <c r="G716" s="32"/>
      <c r="H716" s="32"/>
      <c r="I716" s="32"/>
      <c r="J716" s="32"/>
      <c r="K716" s="32"/>
      <c r="L716" s="269"/>
      <c r="M716" s="269"/>
      <c r="N716" s="269"/>
      <c r="O716" s="269"/>
      <c r="P716" s="32"/>
      <c r="Q716" s="32"/>
      <c r="R716" s="32"/>
      <c r="S716" s="32"/>
      <c r="T716" s="32"/>
    </row>
    <row r="717" spans="1:20" ht="15.75" x14ac:dyDescent="0.25">
      <c r="A717" s="32"/>
      <c r="B717" s="32"/>
      <c r="C717" s="32"/>
      <c r="D717" s="32"/>
      <c r="E717" s="32"/>
      <c r="F717" s="32"/>
      <c r="G717" s="32"/>
      <c r="H717" s="32"/>
      <c r="I717" s="32"/>
      <c r="J717" s="32"/>
      <c r="K717" s="32"/>
      <c r="L717" s="269"/>
      <c r="M717" s="269"/>
      <c r="N717" s="269"/>
      <c r="O717" s="269"/>
      <c r="P717" s="32"/>
      <c r="Q717" s="32"/>
      <c r="R717" s="32"/>
      <c r="S717" s="32"/>
      <c r="T717" s="32"/>
    </row>
    <row r="718" spans="1:20" ht="15.75" x14ac:dyDescent="0.25">
      <c r="A718" s="32"/>
      <c r="B718" s="32"/>
      <c r="C718" s="32"/>
      <c r="D718" s="32"/>
      <c r="E718" s="32"/>
      <c r="F718" s="32"/>
      <c r="G718" s="32"/>
      <c r="H718" s="32"/>
      <c r="I718" s="32"/>
      <c r="J718" s="32"/>
      <c r="K718" s="32"/>
      <c r="L718" s="269"/>
      <c r="M718" s="269"/>
      <c r="N718" s="269"/>
      <c r="O718" s="269"/>
      <c r="P718" s="32"/>
      <c r="Q718" s="32"/>
      <c r="R718" s="32"/>
      <c r="S718" s="32"/>
      <c r="T718" s="32"/>
    </row>
    <row r="719" spans="1:20" ht="15.75" x14ac:dyDescent="0.25">
      <c r="A719" s="32"/>
      <c r="B719" s="32"/>
      <c r="C719" s="32"/>
      <c r="D719" s="32"/>
      <c r="E719" s="32"/>
      <c r="F719" s="32"/>
      <c r="G719" s="32"/>
      <c r="H719" s="32"/>
      <c r="I719" s="32"/>
      <c r="J719" s="32"/>
      <c r="K719" s="32"/>
      <c r="L719" s="269"/>
      <c r="M719" s="269"/>
      <c r="N719" s="269"/>
      <c r="O719" s="269"/>
      <c r="P719" s="32"/>
      <c r="Q719" s="32"/>
      <c r="R719" s="32"/>
      <c r="S719" s="32"/>
      <c r="T719" s="32"/>
    </row>
    <row r="720" spans="1:20" ht="15.75" x14ac:dyDescent="0.25">
      <c r="A720" s="32"/>
      <c r="B720" s="32"/>
      <c r="C720" s="32"/>
      <c r="D720" s="32"/>
      <c r="E720" s="32"/>
      <c r="F720" s="32"/>
      <c r="G720" s="32"/>
      <c r="H720" s="32"/>
      <c r="I720" s="32"/>
      <c r="J720" s="32"/>
      <c r="K720" s="32"/>
      <c r="L720" s="269"/>
      <c r="M720" s="269"/>
      <c r="N720" s="269"/>
      <c r="O720" s="269"/>
      <c r="P720" s="32"/>
      <c r="Q720" s="32"/>
      <c r="R720" s="32"/>
      <c r="S720" s="32"/>
      <c r="T720" s="32"/>
    </row>
    <row r="721" spans="1:20" ht="15.75" x14ac:dyDescent="0.25">
      <c r="A721" s="32"/>
      <c r="B721" s="32"/>
      <c r="C721" s="32"/>
      <c r="D721" s="32"/>
      <c r="E721" s="32"/>
      <c r="F721" s="32"/>
      <c r="G721" s="32"/>
      <c r="H721" s="32"/>
      <c r="I721" s="32"/>
      <c r="J721" s="32"/>
      <c r="K721" s="32"/>
      <c r="L721" s="269"/>
      <c r="M721" s="269"/>
      <c r="N721" s="269"/>
      <c r="O721" s="269"/>
      <c r="P721" s="32"/>
      <c r="Q721" s="32"/>
      <c r="R721" s="32"/>
      <c r="S721" s="32"/>
      <c r="T721" s="32"/>
    </row>
    <row r="722" spans="1:20" ht="15.75" x14ac:dyDescent="0.25">
      <c r="A722" s="32"/>
      <c r="B722" s="32"/>
      <c r="C722" s="32"/>
      <c r="D722" s="32"/>
      <c r="E722" s="32"/>
      <c r="F722" s="32"/>
      <c r="G722" s="32"/>
      <c r="H722" s="32"/>
      <c r="I722" s="32"/>
      <c r="J722" s="32"/>
      <c r="K722" s="32"/>
      <c r="L722" s="269"/>
      <c r="M722" s="269"/>
      <c r="N722" s="269"/>
      <c r="O722" s="269"/>
      <c r="P722" s="32"/>
      <c r="Q722" s="32"/>
      <c r="R722" s="32"/>
      <c r="S722" s="32"/>
      <c r="T722" s="32"/>
    </row>
    <row r="723" spans="1:20" ht="15.75" x14ac:dyDescent="0.25">
      <c r="A723" s="32"/>
      <c r="B723" s="32"/>
      <c r="C723" s="32"/>
      <c r="D723" s="32"/>
      <c r="E723" s="32"/>
      <c r="F723" s="32"/>
      <c r="G723" s="32"/>
      <c r="H723" s="32"/>
      <c r="I723" s="32"/>
      <c r="J723" s="32"/>
      <c r="K723" s="32"/>
      <c r="L723" s="269"/>
      <c r="M723" s="269"/>
      <c r="N723" s="269"/>
      <c r="O723" s="269"/>
      <c r="P723" s="32"/>
      <c r="Q723" s="32"/>
      <c r="R723" s="32"/>
      <c r="S723" s="32"/>
      <c r="T723" s="32"/>
    </row>
    <row r="724" spans="1:20" ht="15.75" x14ac:dyDescent="0.25">
      <c r="A724" s="32"/>
      <c r="B724" s="32"/>
      <c r="C724" s="32"/>
      <c r="D724" s="32"/>
      <c r="E724" s="32"/>
      <c r="F724" s="32"/>
      <c r="G724" s="32"/>
      <c r="H724" s="32"/>
      <c r="I724" s="32"/>
      <c r="J724" s="32"/>
      <c r="K724" s="32"/>
      <c r="L724" s="269"/>
      <c r="M724" s="269"/>
      <c r="N724" s="269"/>
      <c r="O724" s="269"/>
      <c r="P724" s="32"/>
      <c r="Q724" s="32"/>
      <c r="R724" s="32"/>
      <c r="S724" s="32"/>
      <c r="T724" s="32"/>
    </row>
    <row r="725" spans="1:20" ht="15.75" x14ac:dyDescent="0.25">
      <c r="A725" s="32"/>
      <c r="B725" s="32"/>
      <c r="C725" s="32"/>
      <c r="D725" s="32"/>
      <c r="E725" s="32"/>
      <c r="F725" s="32"/>
      <c r="G725" s="32"/>
      <c r="H725" s="32"/>
      <c r="I725" s="32"/>
      <c r="J725" s="32"/>
      <c r="K725" s="32"/>
      <c r="L725" s="269"/>
      <c r="M725" s="269"/>
      <c r="N725" s="269"/>
      <c r="O725" s="269"/>
      <c r="P725" s="32"/>
      <c r="Q725" s="32"/>
      <c r="R725" s="32"/>
      <c r="S725" s="32"/>
      <c r="T725" s="32"/>
    </row>
    <row r="726" spans="1:20" ht="15.75" x14ac:dyDescent="0.25">
      <c r="A726" s="32"/>
      <c r="B726" s="32"/>
      <c r="C726" s="32"/>
      <c r="D726" s="32"/>
      <c r="E726" s="32"/>
      <c r="F726" s="32"/>
      <c r="G726" s="32"/>
      <c r="H726" s="32"/>
      <c r="I726" s="32"/>
      <c r="J726" s="32"/>
      <c r="K726" s="32"/>
      <c r="L726" s="269"/>
      <c r="M726" s="269"/>
      <c r="N726" s="269"/>
      <c r="O726" s="269"/>
      <c r="P726" s="32"/>
      <c r="Q726" s="32"/>
      <c r="R726" s="32"/>
      <c r="S726" s="32"/>
      <c r="T726" s="32"/>
    </row>
    <row r="727" spans="1:20" ht="15.75" x14ac:dyDescent="0.25">
      <c r="A727" s="32"/>
      <c r="B727" s="32"/>
      <c r="C727" s="32"/>
      <c r="D727" s="32"/>
      <c r="E727" s="32"/>
      <c r="F727" s="32"/>
      <c r="G727" s="32"/>
      <c r="H727" s="32"/>
      <c r="I727" s="32"/>
      <c r="J727" s="32"/>
      <c r="K727" s="32"/>
      <c r="L727" s="269"/>
      <c r="M727" s="269"/>
      <c r="N727" s="269"/>
      <c r="O727" s="269"/>
      <c r="P727" s="32"/>
      <c r="Q727" s="32"/>
      <c r="R727" s="32"/>
      <c r="S727" s="32"/>
      <c r="T727" s="32"/>
    </row>
    <row r="728" spans="1:20" ht="15.75" x14ac:dyDescent="0.25">
      <c r="A728" s="32"/>
      <c r="B728" s="32"/>
      <c r="C728" s="32"/>
      <c r="D728" s="32"/>
      <c r="E728" s="32"/>
      <c r="F728" s="32"/>
      <c r="G728" s="32"/>
      <c r="H728" s="32"/>
      <c r="I728" s="32"/>
      <c r="J728" s="32"/>
      <c r="K728" s="32"/>
      <c r="L728" s="269"/>
      <c r="M728" s="269"/>
      <c r="N728" s="269"/>
      <c r="O728" s="269"/>
      <c r="P728" s="32"/>
      <c r="Q728" s="32"/>
      <c r="R728" s="32"/>
      <c r="S728" s="32"/>
      <c r="T728" s="32"/>
    </row>
    <row r="729" spans="1:20" ht="15.75" x14ac:dyDescent="0.25">
      <c r="A729" s="32"/>
      <c r="B729" s="32"/>
      <c r="C729" s="32"/>
      <c r="D729" s="32"/>
      <c r="E729" s="32"/>
      <c r="F729" s="32"/>
      <c r="G729" s="32"/>
      <c r="H729" s="32"/>
      <c r="I729" s="32"/>
      <c r="J729" s="32"/>
      <c r="K729" s="32"/>
      <c r="L729" s="269"/>
      <c r="M729" s="269"/>
      <c r="N729" s="269"/>
      <c r="O729" s="269"/>
      <c r="P729" s="32"/>
      <c r="Q729" s="32"/>
      <c r="R729" s="32"/>
      <c r="S729" s="32"/>
      <c r="T729" s="32"/>
    </row>
    <row r="730" spans="1:20" ht="15.75" x14ac:dyDescent="0.25">
      <c r="A730" s="32"/>
      <c r="B730" s="32"/>
      <c r="C730" s="32"/>
      <c r="D730" s="32"/>
      <c r="E730" s="32"/>
      <c r="F730" s="32"/>
      <c r="G730" s="32"/>
      <c r="H730" s="32"/>
      <c r="I730" s="32"/>
      <c r="J730" s="32"/>
      <c r="K730" s="32"/>
      <c r="L730" s="269"/>
      <c r="M730" s="269"/>
      <c r="N730" s="269"/>
      <c r="O730" s="269"/>
      <c r="P730" s="32"/>
      <c r="Q730" s="32"/>
      <c r="R730" s="32"/>
      <c r="S730" s="32"/>
      <c r="T730" s="32"/>
    </row>
    <row r="731" spans="1:20" ht="15.75" x14ac:dyDescent="0.25">
      <c r="A731" s="32"/>
      <c r="B731" s="32"/>
      <c r="C731" s="32"/>
      <c r="D731" s="32"/>
      <c r="E731" s="32"/>
      <c r="F731" s="32"/>
      <c r="G731" s="32"/>
      <c r="H731" s="32"/>
      <c r="I731" s="32"/>
      <c r="J731" s="32"/>
      <c r="K731" s="32"/>
      <c r="L731" s="269"/>
      <c r="M731" s="269"/>
      <c r="N731" s="269"/>
      <c r="O731" s="269"/>
      <c r="P731" s="32"/>
      <c r="Q731" s="32"/>
      <c r="R731" s="32"/>
      <c r="S731" s="32"/>
      <c r="T731" s="32"/>
    </row>
    <row r="732" spans="1:20" ht="15.75" x14ac:dyDescent="0.25">
      <c r="A732" s="32"/>
      <c r="B732" s="32"/>
      <c r="C732" s="32"/>
      <c r="D732" s="32"/>
      <c r="E732" s="32"/>
      <c r="F732" s="32"/>
      <c r="G732" s="32"/>
      <c r="H732" s="32"/>
      <c r="I732" s="32"/>
      <c r="J732" s="32"/>
      <c r="K732" s="32"/>
      <c r="L732" s="269"/>
      <c r="M732" s="269"/>
      <c r="N732" s="269"/>
      <c r="O732" s="269"/>
      <c r="P732" s="32"/>
      <c r="Q732" s="32"/>
      <c r="R732" s="32"/>
      <c r="S732" s="32"/>
      <c r="T732" s="32"/>
    </row>
    <row r="733" spans="1:20" ht="15.75" x14ac:dyDescent="0.25">
      <c r="A733" s="32"/>
      <c r="B733" s="32"/>
      <c r="C733" s="32"/>
      <c r="D733" s="32"/>
      <c r="E733" s="32"/>
      <c r="F733" s="32"/>
      <c r="G733" s="32"/>
      <c r="H733" s="32"/>
      <c r="I733" s="32"/>
      <c r="J733" s="32"/>
      <c r="K733" s="32"/>
      <c r="L733" s="269"/>
      <c r="M733" s="269"/>
      <c r="N733" s="269"/>
      <c r="O733" s="269"/>
      <c r="P733" s="32"/>
      <c r="Q733" s="32"/>
      <c r="R733" s="32"/>
      <c r="S733" s="32"/>
      <c r="T733" s="32"/>
    </row>
    <row r="734" spans="1:20" ht="15.75" x14ac:dyDescent="0.25">
      <c r="A734" s="32"/>
      <c r="B734" s="32"/>
      <c r="C734" s="32"/>
      <c r="D734" s="32"/>
      <c r="E734" s="32"/>
      <c r="F734" s="32"/>
      <c r="G734" s="32"/>
      <c r="H734" s="32"/>
      <c r="I734" s="32"/>
      <c r="J734" s="32"/>
      <c r="K734" s="32"/>
      <c r="L734" s="269"/>
      <c r="M734" s="269"/>
      <c r="N734" s="269"/>
      <c r="O734" s="269"/>
      <c r="P734" s="32"/>
      <c r="Q734" s="32"/>
      <c r="R734" s="32"/>
      <c r="S734" s="32"/>
      <c r="T734" s="32"/>
    </row>
    <row r="735" spans="1:20" ht="15.75" x14ac:dyDescent="0.25">
      <c r="A735" s="32"/>
      <c r="B735" s="32"/>
      <c r="C735" s="32"/>
      <c r="D735" s="32"/>
      <c r="E735" s="32"/>
      <c r="F735" s="32"/>
      <c r="G735" s="32"/>
      <c r="H735" s="32"/>
      <c r="I735" s="32"/>
      <c r="J735" s="32"/>
      <c r="K735" s="32"/>
      <c r="L735" s="269"/>
      <c r="M735" s="269"/>
      <c r="N735" s="269"/>
      <c r="O735" s="269"/>
      <c r="P735" s="32"/>
      <c r="Q735" s="32"/>
      <c r="R735" s="32"/>
      <c r="S735" s="32"/>
      <c r="T735" s="32"/>
    </row>
    <row r="736" spans="1:20" ht="15.75" x14ac:dyDescent="0.25">
      <c r="A736" s="32"/>
      <c r="B736" s="32"/>
      <c r="C736" s="32"/>
      <c r="D736" s="32"/>
      <c r="E736" s="32"/>
      <c r="F736" s="32"/>
      <c r="G736" s="32"/>
      <c r="H736" s="32"/>
      <c r="I736" s="32"/>
      <c r="J736" s="32"/>
      <c r="K736" s="32"/>
      <c r="L736" s="269"/>
      <c r="M736" s="269"/>
      <c r="N736" s="269"/>
      <c r="O736" s="269"/>
      <c r="P736" s="32"/>
      <c r="Q736" s="32"/>
      <c r="R736" s="32"/>
      <c r="S736" s="32"/>
      <c r="T736" s="32"/>
    </row>
    <row r="737" spans="1:20" ht="15.75" x14ac:dyDescent="0.25">
      <c r="A737" s="32"/>
      <c r="B737" s="32"/>
      <c r="C737" s="32"/>
      <c r="D737" s="32"/>
      <c r="E737" s="32"/>
      <c r="F737" s="32"/>
      <c r="G737" s="32"/>
      <c r="H737" s="32"/>
      <c r="I737" s="32"/>
      <c r="J737" s="32"/>
      <c r="K737" s="32"/>
      <c r="L737" s="269"/>
      <c r="M737" s="269"/>
      <c r="N737" s="269"/>
      <c r="O737" s="269"/>
      <c r="P737" s="32"/>
      <c r="Q737" s="32"/>
      <c r="R737" s="32"/>
      <c r="S737" s="32"/>
      <c r="T737" s="32"/>
    </row>
    <row r="738" spans="1:20" ht="15.75" x14ac:dyDescent="0.25">
      <c r="A738" s="32"/>
      <c r="B738" s="32"/>
      <c r="C738" s="32"/>
      <c r="D738" s="32"/>
      <c r="E738" s="32"/>
      <c r="F738" s="32"/>
      <c r="G738" s="32"/>
      <c r="H738" s="32"/>
      <c r="I738" s="32"/>
      <c r="J738" s="32"/>
      <c r="K738" s="32"/>
      <c r="L738" s="269"/>
      <c r="M738" s="269"/>
      <c r="N738" s="269"/>
      <c r="O738" s="269"/>
      <c r="P738" s="32"/>
      <c r="Q738" s="32"/>
      <c r="R738" s="32"/>
      <c r="S738" s="32"/>
      <c r="T738" s="32"/>
    </row>
    <row r="739" spans="1:20" ht="15.75" x14ac:dyDescent="0.25">
      <c r="A739" s="32"/>
      <c r="B739" s="32"/>
      <c r="C739" s="32"/>
      <c r="D739" s="32"/>
      <c r="E739" s="32"/>
      <c r="F739" s="32"/>
      <c r="G739" s="32"/>
      <c r="H739" s="32"/>
      <c r="I739" s="32"/>
      <c r="J739" s="32"/>
      <c r="K739" s="32"/>
      <c r="L739" s="269"/>
      <c r="M739" s="269"/>
      <c r="N739" s="269"/>
      <c r="O739" s="269"/>
      <c r="P739" s="32"/>
      <c r="Q739" s="32"/>
      <c r="R739" s="32"/>
      <c r="S739" s="32"/>
      <c r="T739" s="32"/>
    </row>
    <row r="740" spans="1:20" ht="15.75" x14ac:dyDescent="0.25">
      <c r="A740" s="32"/>
      <c r="B740" s="32"/>
      <c r="C740" s="32"/>
      <c r="D740" s="32"/>
      <c r="E740" s="32"/>
      <c r="F740" s="32"/>
      <c r="G740" s="32"/>
      <c r="H740" s="32"/>
      <c r="I740" s="32"/>
      <c r="J740" s="32"/>
      <c r="K740" s="32"/>
      <c r="L740" s="269"/>
      <c r="M740" s="269"/>
      <c r="N740" s="269"/>
      <c r="O740" s="269"/>
      <c r="P740" s="32"/>
      <c r="Q740" s="32"/>
      <c r="R740" s="32"/>
      <c r="S740" s="32"/>
      <c r="T740" s="32"/>
    </row>
    <row r="741" spans="1:20" ht="15.75" x14ac:dyDescent="0.25">
      <c r="A741" s="32"/>
      <c r="B741" s="32"/>
      <c r="C741" s="32"/>
      <c r="D741" s="32"/>
      <c r="E741" s="32"/>
      <c r="F741" s="32"/>
      <c r="G741" s="32"/>
      <c r="H741" s="32"/>
      <c r="I741" s="32"/>
      <c r="J741" s="32"/>
      <c r="K741" s="32"/>
      <c r="L741" s="269"/>
      <c r="M741" s="269"/>
      <c r="N741" s="269"/>
      <c r="O741" s="269"/>
      <c r="P741" s="32"/>
      <c r="Q741" s="32"/>
      <c r="R741" s="32"/>
      <c r="S741" s="32"/>
      <c r="T741" s="32"/>
    </row>
    <row r="742" spans="1:20" ht="15.75" x14ac:dyDescent="0.25">
      <c r="A742" s="32"/>
      <c r="B742" s="32"/>
      <c r="C742" s="32"/>
      <c r="D742" s="32"/>
      <c r="E742" s="32"/>
      <c r="F742" s="32"/>
      <c r="G742" s="32"/>
      <c r="H742" s="32"/>
      <c r="I742" s="32"/>
      <c r="J742" s="32"/>
      <c r="K742" s="32"/>
      <c r="L742" s="269"/>
      <c r="M742" s="269"/>
      <c r="N742" s="269"/>
      <c r="O742" s="269"/>
      <c r="P742" s="32"/>
      <c r="Q742" s="32"/>
      <c r="R742" s="32"/>
      <c r="S742" s="32"/>
      <c r="T742" s="32"/>
    </row>
    <row r="743" spans="1:20" ht="15.75" x14ac:dyDescent="0.25">
      <c r="A743" s="32"/>
      <c r="B743" s="32"/>
      <c r="C743" s="32"/>
      <c r="D743" s="32"/>
      <c r="E743" s="32"/>
      <c r="F743" s="32"/>
      <c r="G743" s="32"/>
      <c r="H743" s="32"/>
      <c r="I743" s="32"/>
      <c r="J743" s="32"/>
      <c r="K743" s="32"/>
      <c r="L743" s="269"/>
      <c r="M743" s="269"/>
      <c r="N743" s="269"/>
      <c r="O743" s="269"/>
      <c r="P743" s="32"/>
      <c r="Q743" s="32"/>
      <c r="R743" s="32"/>
      <c r="S743" s="32"/>
      <c r="T743" s="32"/>
    </row>
    <row r="744" spans="1:20" ht="15.75" x14ac:dyDescent="0.25">
      <c r="A744" s="32"/>
      <c r="B744" s="32"/>
      <c r="C744" s="32"/>
      <c r="D744" s="32"/>
      <c r="E744" s="32"/>
      <c r="F744" s="32"/>
      <c r="G744" s="32"/>
      <c r="H744" s="32"/>
      <c r="I744" s="32"/>
      <c r="J744" s="32"/>
      <c r="K744" s="32"/>
      <c r="L744" s="269"/>
      <c r="M744" s="269"/>
      <c r="N744" s="269"/>
      <c r="O744" s="269"/>
      <c r="P744" s="32"/>
      <c r="Q744" s="32"/>
      <c r="R744" s="32"/>
      <c r="S744" s="32"/>
      <c r="T744" s="32"/>
    </row>
    <row r="745" spans="1:20" ht="15.75" x14ac:dyDescent="0.25">
      <c r="A745" s="32"/>
      <c r="B745" s="32"/>
      <c r="C745" s="32"/>
      <c r="D745" s="32"/>
      <c r="E745" s="32"/>
      <c r="F745" s="32"/>
      <c r="G745" s="32"/>
      <c r="H745" s="32"/>
      <c r="I745" s="32"/>
      <c r="J745" s="32"/>
      <c r="K745" s="32"/>
      <c r="L745" s="269"/>
      <c r="M745" s="269"/>
      <c r="N745" s="269"/>
      <c r="O745" s="269"/>
      <c r="P745" s="32"/>
      <c r="Q745" s="32"/>
      <c r="R745" s="32"/>
      <c r="S745" s="32"/>
      <c r="T745" s="32"/>
    </row>
    <row r="746" spans="1:20" ht="15.75" x14ac:dyDescent="0.25">
      <c r="A746" s="32"/>
      <c r="B746" s="32"/>
      <c r="C746" s="32"/>
      <c r="D746" s="32"/>
      <c r="E746" s="32"/>
      <c r="F746" s="32"/>
      <c r="G746" s="32"/>
      <c r="H746" s="32"/>
      <c r="I746" s="32"/>
      <c r="J746" s="32"/>
      <c r="K746" s="32"/>
      <c r="L746" s="269"/>
      <c r="M746" s="269"/>
      <c r="N746" s="269"/>
      <c r="O746" s="269"/>
      <c r="P746" s="32"/>
      <c r="Q746" s="32"/>
      <c r="R746" s="32"/>
      <c r="S746" s="32"/>
      <c r="T746" s="32"/>
    </row>
    <row r="747" spans="1:20" ht="15.75" x14ac:dyDescent="0.25">
      <c r="A747" s="32"/>
      <c r="B747" s="32"/>
      <c r="C747" s="32"/>
      <c r="D747" s="32"/>
      <c r="E747" s="32"/>
      <c r="F747" s="32"/>
      <c r="G747" s="32"/>
      <c r="H747" s="32"/>
      <c r="I747" s="32"/>
      <c r="J747" s="32"/>
      <c r="K747" s="32"/>
      <c r="L747" s="269"/>
      <c r="M747" s="269"/>
      <c r="N747" s="269"/>
      <c r="O747" s="269"/>
      <c r="P747" s="32"/>
      <c r="Q747" s="32"/>
      <c r="R747" s="32"/>
      <c r="S747" s="32"/>
      <c r="T747" s="32"/>
    </row>
    <row r="748" spans="1:20" ht="15.75" x14ac:dyDescent="0.25">
      <c r="A748" s="32"/>
      <c r="B748" s="32"/>
      <c r="C748" s="32"/>
      <c r="D748" s="32"/>
      <c r="E748" s="32"/>
      <c r="F748" s="32"/>
      <c r="G748" s="32"/>
      <c r="H748" s="32"/>
      <c r="I748" s="32"/>
      <c r="J748" s="32"/>
      <c r="K748" s="32"/>
      <c r="L748" s="269"/>
      <c r="M748" s="269"/>
      <c r="N748" s="269"/>
      <c r="O748" s="269"/>
      <c r="P748" s="32"/>
      <c r="Q748" s="32"/>
      <c r="R748" s="32"/>
      <c r="S748" s="32"/>
      <c r="T748" s="32"/>
    </row>
    <row r="749" spans="1:20" ht="15.75" x14ac:dyDescent="0.25">
      <c r="A749" s="32"/>
      <c r="B749" s="32"/>
      <c r="C749" s="32"/>
      <c r="D749" s="32"/>
      <c r="E749" s="32"/>
      <c r="F749" s="32"/>
      <c r="G749" s="32"/>
      <c r="H749" s="32"/>
      <c r="I749" s="32"/>
      <c r="J749" s="32"/>
      <c r="K749" s="32"/>
      <c r="L749" s="269"/>
      <c r="M749" s="269"/>
      <c r="N749" s="269"/>
      <c r="O749" s="269"/>
      <c r="P749" s="32"/>
      <c r="Q749" s="32"/>
      <c r="R749" s="32"/>
      <c r="S749" s="32"/>
      <c r="T749" s="32"/>
    </row>
    <row r="750" spans="1:20" ht="15.75" x14ac:dyDescent="0.25">
      <c r="A750" s="32"/>
      <c r="B750" s="32"/>
      <c r="C750" s="32"/>
      <c r="D750" s="32"/>
      <c r="E750" s="32"/>
      <c r="F750" s="32"/>
      <c r="G750" s="32"/>
      <c r="H750" s="32"/>
      <c r="I750" s="32"/>
      <c r="J750" s="32"/>
      <c r="K750" s="32"/>
      <c r="L750" s="269"/>
      <c r="M750" s="269"/>
      <c r="N750" s="269"/>
      <c r="O750" s="269"/>
      <c r="P750" s="32"/>
      <c r="Q750" s="32"/>
      <c r="R750" s="32"/>
      <c r="S750" s="32"/>
      <c r="T750" s="32"/>
    </row>
    <row r="751" spans="1:20" ht="15.75" x14ac:dyDescent="0.25">
      <c r="A751" s="32"/>
      <c r="B751" s="32"/>
      <c r="C751" s="32"/>
      <c r="D751" s="32"/>
      <c r="E751" s="32"/>
      <c r="F751" s="32"/>
      <c r="G751" s="32"/>
      <c r="H751" s="32"/>
      <c r="I751" s="32"/>
      <c r="J751" s="32"/>
      <c r="K751" s="32"/>
      <c r="L751" s="269"/>
      <c r="M751" s="269"/>
      <c r="N751" s="269"/>
      <c r="O751" s="269"/>
      <c r="P751" s="32"/>
      <c r="Q751" s="32"/>
      <c r="R751" s="32"/>
      <c r="S751" s="32"/>
      <c r="T751" s="32"/>
    </row>
    <row r="752" spans="1:20" ht="15.75" x14ac:dyDescent="0.25">
      <c r="A752" s="32"/>
      <c r="B752" s="32"/>
      <c r="C752" s="32"/>
      <c r="D752" s="32"/>
      <c r="E752" s="32"/>
      <c r="F752" s="32"/>
      <c r="G752" s="32"/>
      <c r="H752" s="32"/>
      <c r="I752" s="32"/>
      <c r="J752" s="32"/>
      <c r="K752" s="32"/>
      <c r="L752" s="269"/>
      <c r="M752" s="269"/>
      <c r="N752" s="269"/>
      <c r="O752" s="269"/>
      <c r="P752" s="32"/>
      <c r="Q752" s="32"/>
      <c r="R752" s="32"/>
      <c r="S752" s="32"/>
      <c r="T752" s="32"/>
    </row>
    <row r="753" spans="1:20" ht="15.75" x14ac:dyDescent="0.25">
      <c r="A753" s="32"/>
      <c r="B753" s="32"/>
      <c r="C753" s="32"/>
      <c r="D753" s="32"/>
      <c r="E753" s="32"/>
      <c r="F753" s="32"/>
      <c r="G753" s="32"/>
      <c r="H753" s="32"/>
      <c r="I753" s="32"/>
      <c r="J753" s="32"/>
      <c r="K753" s="32"/>
      <c r="L753" s="269"/>
      <c r="M753" s="269"/>
      <c r="N753" s="269"/>
      <c r="O753" s="269"/>
      <c r="P753" s="32"/>
      <c r="Q753" s="32"/>
      <c r="R753" s="32"/>
      <c r="S753" s="32"/>
      <c r="T753" s="32"/>
    </row>
    <row r="754" spans="1:20" ht="15.75" x14ac:dyDescent="0.25">
      <c r="A754" s="32"/>
      <c r="B754" s="32"/>
      <c r="C754" s="32"/>
      <c r="D754" s="32"/>
      <c r="E754" s="32"/>
      <c r="F754" s="32"/>
      <c r="G754" s="32"/>
      <c r="H754" s="32"/>
      <c r="I754" s="32"/>
      <c r="J754" s="32"/>
      <c r="K754" s="32"/>
      <c r="L754" s="269"/>
      <c r="M754" s="269"/>
      <c r="N754" s="269"/>
      <c r="O754" s="269"/>
      <c r="P754" s="32"/>
      <c r="Q754" s="32"/>
      <c r="R754" s="32"/>
      <c r="S754" s="32"/>
      <c r="T754" s="32"/>
    </row>
    <row r="755" spans="1:20" ht="15.75" x14ac:dyDescent="0.25">
      <c r="A755" s="32"/>
      <c r="B755" s="32"/>
      <c r="C755" s="32"/>
      <c r="D755" s="32"/>
      <c r="E755" s="32"/>
      <c r="F755" s="32"/>
      <c r="G755" s="32"/>
      <c r="H755" s="32"/>
      <c r="I755" s="32"/>
      <c r="J755" s="32"/>
      <c r="K755" s="32"/>
      <c r="L755" s="269"/>
      <c r="M755" s="269"/>
      <c r="N755" s="269"/>
      <c r="O755" s="269"/>
      <c r="P755" s="32"/>
      <c r="Q755" s="32"/>
      <c r="R755" s="32"/>
      <c r="S755" s="32"/>
      <c r="T755" s="32"/>
    </row>
    <row r="756" spans="1:20" ht="15.75" x14ac:dyDescent="0.25">
      <c r="A756" s="32"/>
      <c r="B756" s="32"/>
      <c r="C756" s="32"/>
      <c r="D756" s="32"/>
      <c r="E756" s="32"/>
      <c r="F756" s="32"/>
      <c r="G756" s="32"/>
      <c r="H756" s="32"/>
      <c r="I756" s="32"/>
      <c r="J756" s="32"/>
      <c r="K756" s="32"/>
      <c r="L756" s="269"/>
      <c r="M756" s="269"/>
      <c r="N756" s="269"/>
      <c r="O756" s="269"/>
      <c r="P756" s="32"/>
      <c r="Q756" s="32"/>
      <c r="R756" s="32"/>
      <c r="S756" s="32"/>
      <c r="T756" s="32"/>
    </row>
    <row r="757" spans="1:20" ht="15.75" x14ac:dyDescent="0.25">
      <c r="A757" s="32"/>
      <c r="B757" s="32"/>
      <c r="C757" s="32"/>
      <c r="D757" s="32"/>
      <c r="E757" s="32"/>
      <c r="F757" s="32"/>
      <c r="G757" s="32"/>
      <c r="H757" s="32"/>
      <c r="I757" s="32"/>
      <c r="J757" s="32"/>
      <c r="K757" s="32"/>
      <c r="L757" s="269"/>
      <c r="M757" s="269"/>
      <c r="N757" s="269"/>
      <c r="O757" s="269"/>
      <c r="P757" s="32"/>
      <c r="Q757" s="32"/>
      <c r="R757" s="32"/>
      <c r="S757" s="32"/>
      <c r="T757" s="32"/>
    </row>
    <row r="758" spans="1:20" ht="15.75" x14ac:dyDescent="0.25">
      <c r="A758" s="32"/>
      <c r="B758" s="32"/>
      <c r="C758" s="32"/>
      <c r="D758" s="32"/>
      <c r="E758" s="32"/>
      <c r="F758" s="32"/>
      <c r="G758" s="32"/>
      <c r="H758" s="32"/>
      <c r="I758" s="32"/>
      <c r="J758" s="32"/>
      <c r="K758" s="32"/>
      <c r="L758" s="269"/>
      <c r="M758" s="269"/>
      <c r="N758" s="269"/>
      <c r="O758" s="269"/>
      <c r="P758" s="32"/>
      <c r="Q758" s="32"/>
      <c r="R758" s="32"/>
      <c r="S758" s="32"/>
      <c r="T758" s="32"/>
    </row>
    <row r="759" spans="1:20" ht="15.75" x14ac:dyDescent="0.25">
      <c r="A759" s="32"/>
      <c r="B759" s="32"/>
      <c r="C759" s="32"/>
      <c r="D759" s="32"/>
      <c r="E759" s="32"/>
      <c r="F759" s="32"/>
      <c r="G759" s="32"/>
      <c r="H759" s="32"/>
      <c r="I759" s="32"/>
      <c r="J759" s="32"/>
      <c r="K759" s="32"/>
      <c r="L759" s="269"/>
      <c r="M759" s="269"/>
      <c r="N759" s="269"/>
      <c r="O759" s="269"/>
      <c r="P759" s="32"/>
      <c r="Q759" s="32"/>
      <c r="R759" s="32"/>
      <c r="S759" s="32"/>
      <c r="T759" s="32"/>
    </row>
    <row r="760" spans="1:20" ht="15.75" x14ac:dyDescent="0.25">
      <c r="A760" s="32"/>
      <c r="B760" s="32"/>
      <c r="C760" s="32"/>
      <c r="D760" s="32"/>
      <c r="E760" s="32"/>
      <c r="F760" s="32"/>
      <c r="G760" s="32"/>
      <c r="H760" s="32"/>
      <c r="I760" s="32"/>
      <c r="J760" s="32"/>
      <c r="K760" s="32"/>
      <c r="L760" s="269"/>
      <c r="M760" s="269"/>
      <c r="N760" s="269"/>
      <c r="O760" s="269"/>
      <c r="P760" s="32"/>
      <c r="Q760" s="32"/>
      <c r="R760" s="32"/>
      <c r="S760" s="32"/>
      <c r="T760" s="32"/>
    </row>
    <row r="761" spans="1:20" ht="15.75" x14ac:dyDescent="0.25">
      <c r="A761" s="32"/>
      <c r="B761" s="32"/>
      <c r="C761" s="32"/>
      <c r="D761" s="32"/>
      <c r="E761" s="32"/>
      <c r="F761" s="32"/>
      <c r="G761" s="32"/>
      <c r="H761" s="32"/>
      <c r="I761" s="32"/>
      <c r="J761" s="32"/>
      <c r="K761" s="32"/>
      <c r="L761" s="269"/>
      <c r="M761" s="269"/>
      <c r="N761" s="269"/>
      <c r="O761" s="269"/>
      <c r="P761" s="32"/>
      <c r="Q761" s="32"/>
      <c r="R761" s="32"/>
      <c r="S761" s="32"/>
      <c r="T761" s="32"/>
    </row>
    <row r="762" spans="1:20" ht="15.75" x14ac:dyDescent="0.25">
      <c r="A762" s="32"/>
      <c r="B762" s="32"/>
      <c r="C762" s="32"/>
      <c r="D762" s="32"/>
      <c r="E762" s="32"/>
      <c r="F762" s="32"/>
      <c r="G762" s="32"/>
      <c r="H762" s="32"/>
      <c r="I762" s="32"/>
      <c r="J762" s="32"/>
      <c r="K762" s="32"/>
      <c r="L762" s="269"/>
      <c r="M762" s="269"/>
      <c r="N762" s="269"/>
      <c r="O762" s="269"/>
      <c r="P762" s="32"/>
      <c r="Q762" s="32"/>
      <c r="R762" s="32"/>
      <c r="S762" s="32"/>
      <c r="T762" s="32"/>
    </row>
    <row r="763" spans="1:20" ht="15.75" x14ac:dyDescent="0.25">
      <c r="A763" s="32"/>
      <c r="B763" s="32"/>
      <c r="C763" s="32"/>
      <c r="D763" s="32"/>
      <c r="E763" s="32"/>
      <c r="F763" s="32"/>
      <c r="G763" s="32"/>
      <c r="H763" s="32"/>
      <c r="I763" s="32"/>
      <c r="J763" s="32"/>
      <c r="K763" s="32"/>
      <c r="L763" s="269"/>
      <c r="M763" s="269"/>
      <c r="N763" s="269"/>
      <c r="O763" s="269"/>
      <c r="P763" s="32"/>
      <c r="Q763" s="32"/>
      <c r="R763" s="32"/>
      <c r="S763" s="32"/>
      <c r="T763" s="32"/>
    </row>
    <row r="764" spans="1:20" ht="15.75" x14ac:dyDescent="0.25">
      <c r="A764" s="32"/>
      <c r="B764" s="32"/>
      <c r="C764" s="32"/>
      <c r="D764" s="32"/>
      <c r="E764" s="32"/>
      <c r="F764" s="32"/>
      <c r="G764" s="32"/>
      <c r="H764" s="32"/>
      <c r="I764" s="32"/>
      <c r="J764" s="32"/>
      <c r="K764" s="32"/>
      <c r="L764" s="269"/>
      <c r="M764" s="269"/>
      <c r="N764" s="269"/>
      <c r="O764" s="269"/>
      <c r="P764" s="32"/>
      <c r="Q764" s="32"/>
      <c r="R764" s="32"/>
      <c r="S764" s="32"/>
      <c r="T764" s="32"/>
    </row>
    <row r="765" spans="1:20" ht="15.75" x14ac:dyDescent="0.25">
      <c r="A765" s="32"/>
      <c r="B765" s="32"/>
      <c r="C765" s="32"/>
      <c r="D765" s="32"/>
      <c r="E765" s="32"/>
      <c r="F765" s="32"/>
      <c r="G765" s="32"/>
      <c r="H765" s="32"/>
      <c r="I765" s="32"/>
      <c r="J765" s="32"/>
      <c r="K765" s="32"/>
      <c r="L765" s="269"/>
      <c r="M765" s="269"/>
      <c r="N765" s="269"/>
      <c r="O765" s="269"/>
      <c r="P765" s="32"/>
      <c r="Q765" s="32"/>
      <c r="R765" s="32"/>
      <c r="S765" s="32"/>
      <c r="T765" s="32"/>
    </row>
    <row r="766" spans="1:20" ht="15.75" x14ac:dyDescent="0.25">
      <c r="A766" s="32"/>
      <c r="B766" s="32"/>
      <c r="C766" s="32"/>
      <c r="D766" s="32"/>
      <c r="E766" s="32"/>
      <c r="F766" s="32"/>
      <c r="G766" s="32"/>
      <c r="H766" s="32"/>
      <c r="I766" s="32"/>
      <c r="J766" s="32"/>
      <c r="K766" s="32"/>
      <c r="L766" s="269"/>
      <c r="M766" s="269"/>
      <c r="N766" s="269"/>
      <c r="O766" s="269"/>
      <c r="P766" s="32"/>
      <c r="Q766" s="32"/>
      <c r="R766" s="32"/>
      <c r="S766" s="32"/>
      <c r="T766" s="32"/>
    </row>
    <row r="767" spans="1:20" ht="15.75" x14ac:dyDescent="0.25">
      <c r="A767" s="32"/>
      <c r="B767" s="32"/>
      <c r="C767" s="32"/>
      <c r="D767" s="32"/>
      <c r="E767" s="32"/>
      <c r="F767" s="32"/>
      <c r="G767" s="32"/>
      <c r="H767" s="32"/>
      <c r="I767" s="32"/>
      <c r="J767" s="32"/>
      <c r="K767" s="32"/>
      <c r="L767" s="269"/>
      <c r="M767" s="269"/>
      <c r="N767" s="269"/>
      <c r="O767" s="269"/>
      <c r="P767" s="32"/>
      <c r="Q767" s="32"/>
      <c r="R767" s="32"/>
      <c r="S767" s="32"/>
      <c r="T767" s="32"/>
    </row>
    <row r="768" spans="1:20" ht="15.75" x14ac:dyDescent="0.25">
      <c r="A768" s="32"/>
      <c r="B768" s="32"/>
      <c r="C768" s="32"/>
      <c r="D768" s="32"/>
      <c r="E768" s="32"/>
      <c r="F768" s="32"/>
      <c r="G768" s="32"/>
      <c r="H768" s="32"/>
      <c r="I768" s="32"/>
      <c r="J768" s="32"/>
      <c r="K768" s="32"/>
      <c r="L768" s="269"/>
      <c r="M768" s="269"/>
      <c r="N768" s="269"/>
      <c r="O768" s="269"/>
      <c r="P768" s="32"/>
      <c r="Q768" s="32"/>
      <c r="R768" s="32"/>
      <c r="S768" s="32"/>
      <c r="T768" s="32"/>
    </row>
    <row r="769" spans="1:20" ht="15.75" x14ac:dyDescent="0.25">
      <c r="A769" s="32"/>
      <c r="B769" s="32"/>
      <c r="C769" s="32"/>
      <c r="D769" s="32"/>
      <c r="E769" s="32"/>
      <c r="F769" s="32"/>
      <c r="G769" s="32"/>
      <c r="H769" s="32"/>
      <c r="I769" s="32"/>
      <c r="J769" s="32"/>
      <c r="K769" s="32"/>
      <c r="L769" s="269"/>
      <c r="M769" s="269"/>
      <c r="N769" s="269"/>
      <c r="O769" s="269"/>
      <c r="P769" s="32"/>
      <c r="Q769" s="32"/>
      <c r="R769" s="32"/>
      <c r="S769" s="32"/>
      <c r="T769" s="32"/>
    </row>
    <row r="770" spans="1:20" ht="15.75" x14ac:dyDescent="0.25">
      <c r="A770" s="32"/>
      <c r="B770" s="32"/>
      <c r="C770" s="32"/>
      <c r="D770" s="32"/>
      <c r="E770" s="32"/>
      <c r="F770" s="32"/>
      <c r="G770" s="32"/>
      <c r="H770" s="32"/>
      <c r="I770" s="32"/>
      <c r="J770" s="32"/>
      <c r="K770" s="32"/>
      <c r="L770" s="269"/>
      <c r="M770" s="269"/>
      <c r="N770" s="269"/>
      <c r="O770" s="269"/>
      <c r="P770" s="32"/>
      <c r="Q770" s="32"/>
      <c r="R770" s="32"/>
      <c r="S770" s="32"/>
      <c r="T770" s="32"/>
    </row>
    <row r="771" spans="1:20" ht="15.75" x14ac:dyDescent="0.25">
      <c r="A771" s="32"/>
      <c r="B771" s="32"/>
      <c r="C771" s="32"/>
      <c r="D771" s="32"/>
      <c r="E771" s="32"/>
      <c r="F771" s="32"/>
      <c r="G771" s="32"/>
      <c r="H771" s="32"/>
      <c r="I771" s="32"/>
      <c r="J771" s="32"/>
      <c r="K771" s="32"/>
      <c r="L771" s="269"/>
      <c r="M771" s="269"/>
      <c r="N771" s="269"/>
      <c r="O771" s="269"/>
      <c r="P771" s="32"/>
      <c r="Q771" s="32"/>
      <c r="R771" s="32"/>
      <c r="S771" s="32"/>
      <c r="T771" s="32"/>
    </row>
    <row r="772" spans="1:20" ht="15.75" x14ac:dyDescent="0.25">
      <c r="A772" s="32"/>
      <c r="B772" s="32"/>
      <c r="C772" s="32"/>
      <c r="D772" s="32"/>
      <c r="E772" s="32"/>
      <c r="F772" s="32"/>
      <c r="G772" s="32"/>
      <c r="H772" s="32"/>
      <c r="I772" s="32"/>
      <c r="J772" s="32"/>
      <c r="K772" s="32"/>
      <c r="L772" s="269"/>
      <c r="M772" s="269"/>
      <c r="N772" s="269"/>
      <c r="O772" s="269"/>
      <c r="P772" s="32"/>
      <c r="Q772" s="32"/>
      <c r="R772" s="32"/>
      <c r="S772" s="32"/>
      <c r="T772" s="32"/>
    </row>
    <row r="773" spans="1:20" ht="15.75" x14ac:dyDescent="0.25">
      <c r="A773" s="32"/>
      <c r="B773" s="32"/>
      <c r="C773" s="32"/>
      <c r="D773" s="32"/>
      <c r="E773" s="32"/>
      <c r="F773" s="32"/>
      <c r="G773" s="32"/>
      <c r="H773" s="32"/>
      <c r="I773" s="32"/>
      <c r="J773" s="32"/>
      <c r="K773" s="32"/>
      <c r="L773" s="269"/>
      <c r="M773" s="269"/>
      <c r="N773" s="269"/>
      <c r="O773" s="269"/>
      <c r="P773" s="32"/>
      <c r="Q773" s="32"/>
      <c r="R773" s="32"/>
      <c r="S773" s="32"/>
      <c r="T773" s="32"/>
    </row>
    <row r="774" spans="1:20" ht="15.75" x14ac:dyDescent="0.25">
      <c r="A774" s="32"/>
      <c r="B774" s="32"/>
      <c r="C774" s="32"/>
      <c r="D774" s="32"/>
      <c r="E774" s="32"/>
      <c r="F774" s="32"/>
      <c r="G774" s="32"/>
      <c r="H774" s="32"/>
      <c r="I774" s="32"/>
      <c r="J774" s="32"/>
      <c r="K774" s="32"/>
      <c r="L774" s="269"/>
      <c r="M774" s="269"/>
      <c r="N774" s="269"/>
      <c r="O774" s="269"/>
      <c r="P774" s="32"/>
      <c r="Q774" s="32"/>
      <c r="R774" s="32"/>
      <c r="S774" s="32"/>
      <c r="T774" s="32"/>
    </row>
    <row r="775" spans="1:20" ht="15.75" x14ac:dyDescent="0.25">
      <c r="A775" s="32"/>
      <c r="B775" s="32"/>
      <c r="C775" s="32"/>
      <c r="D775" s="32"/>
      <c r="E775" s="32"/>
      <c r="F775" s="32"/>
      <c r="G775" s="32"/>
      <c r="H775" s="32"/>
      <c r="I775" s="32"/>
      <c r="J775" s="32"/>
      <c r="K775" s="32"/>
      <c r="L775" s="269"/>
      <c r="M775" s="269"/>
      <c r="N775" s="269"/>
      <c r="O775" s="269"/>
      <c r="P775" s="32"/>
      <c r="Q775" s="32"/>
      <c r="R775" s="32"/>
      <c r="S775" s="32"/>
      <c r="T775" s="32"/>
    </row>
    <row r="776" spans="1:20" ht="15.75" x14ac:dyDescent="0.25">
      <c r="A776" s="32"/>
      <c r="B776" s="32"/>
      <c r="C776" s="32"/>
      <c r="D776" s="32"/>
      <c r="E776" s="32"/>
      <c r="F776" s="32"/>
      <c r="G776" s="32"/>
      <c r="H776" s="32"/>
      <c r="I776" s="32"/>
      <c r="J776" s="32"/>
      <c r="K776" s="32"/>
      <c r="L776" s="269"/>
      <c r="M776" s="269"/>
      <c r="N776" s="269"/>
      <c r="O776" s="269"/>
      <c r="P776" s="32"/>
      <c r="Q776" s="32"/>
      <c r="R776" s="32"/>
      <c r="S776" s="32"/>
      <c r="T776" s="32"/>
    </row>
    <row r="777" spans="1:20" ht="15.75" x14ac:dyDescent="0.25">
      <c r="A777" s="32"/>
      <c r="B777" s="32"/>
      <c r="C777" s="32"/>
      <c r="D777" s="32"/>
      <c r="E777" s="32"/>
      <c r="F777" s="32"/>
      <c r="G777" s="32"/>
      <c r="H777" s="32"/>
      <c r="I777" s="32"/>
      <c r="J777" s="32"/>
      <c r="K777" s="32"/>
      <c r="L777" s="269"/>
      <c r="M777" s="269"/>
      <c r="N777" s="269"/>
      <c r="O777" s="269"/>
      <c r="P777" s="32"/>
      <c r="Q777" s="32"/>
      <c r="R777" s="32"/>
      <c r="S777" s="32"/>
      <c r="T777" s="32"/>
    </row>
    <row r="778" spans="1:20" ht="15.75" x14ac:dyDescent="0.25">
      <c r="A778" s="32"/>
      <c r="B778" s="32"/>
      <c r="C778" s="32"/>
      <c r="D778" s="32"/>
      <c r="E778" s="32"/>
      <c r="F778" s="32"/>
      <c r="G778" s="32"/>
      <c r="H778" s="32"/>
      <c r="I778" s="32"/>
      <c r="J778" s="32"/>
      <c r="K778" s="32"/>
      <c r="L778" s="269"/>
      <c r="M778" s="269"/>
      <c r="N778" s="269"/>
      <c r="O778" s="269"/>
      <c r="P778" s="32"/>
      <c r="Q778" s="32"/>
      <c r="R778" s="32"/>
      <c r="S778" s="32"/>
      <c r="T778" s="32"/>
    </row>
    <row r="779" spans="1:20" ht="15.75" x14ac:dyDescent="0.25">
      <c r="A779" s="32"/>
      <c r="B779" s="32"/>
      <c r="C779" s="32"/>
      <c r="D779" s="32"/>
      <c r="E779" s="32"/>
      <c r="F779" s="32"/>
      <c r="G779" s="32"/>
      <c r="H779" s="32"/>
      <c r="I779" s="32"/>
      <c r="J779" s="32"/>
      <c r="K779" s="32"/>
      <c r="L779" s="269"/>
      <c r="M779" s="269"/>
      <c r="N779" s="269"/>
      <c r="O779" s="269"/>
      <c r="P779" s="32"/>
      <c r="Q779" s="32"/>
      <c r="R779" s="32"/>
      <c r="S779" s="32"/>
      <c r="T779" s="32"/>
    </row>
    <row r="780" spans="1:20" ht="15.75" x14ac:dyDescent="0.25">
      <c r="A780" s="32"/>
      <c r="B780" s="32"/>
      <c r="C780" s="32"/>
      <c r="D780" s="32"/>
      <c r="E780" s="32"/>
      <c r="F780" s="32"/>
      <c r="G780" s="32"/>
      <c r="H780" s="32"/>
      <c r="I780" s="32"/>
      <c r="J780" s="32"/>
      <c r="K780" s="32"/>
      <c r="L780" s="269"/>
      <c r="M780" s="269"/>
      <c r="N780" s="269"/>
      <c r="O780" s="269"/>
      <c r="P780" s="32"/>
      <c r="Q780" s="32"/>
      <c r="R780" s="32"/>
      <c r="S780" s="32"/>
      <c r="T780" s="32"/>
    </row>
    <row r="781" spans="1:20" ht="15.75" x14ac:dyDescent="0.25">
      <c r="A781" s="32"/>
      <c r="B781" s="32"/>
      <c r="C781" s="32"/>
      <c r="D781" s="32"/>
      <c r="E781" s="32"/>
      <c r="F781" s="32"/>
      <c r="G781" s="32"/>
      <c r="H781" s="32"/>
      <c r="I781" s="32"/>
      <c r="J781" s="32"/>
      <c r="K781" s="32"/>
      <c r="L781" s="269"/>
      <c r="M781" s="269"/>
      <c r="N781" s="269"/>
      <c r="O781" s="269"/>
      <c r="P781" s="32"/>
      <c r="Q781" s="32"/>
      <c r="R781" s="32"/>
      <c r="S781" s="32"/>
      <c r="T781" s="32"/>
    </row>
    <row r="782" spans="1:20" ht="15.75" x14ac:dyDescent="0.25">
      <c r="A782" s="32"/>
      <c r="B782" s="32"/>
      <c r="C782" s="32"/>
      <c r="D782" s="32"/>
      <c r="E782" s="32"/>
      <c r="F782" s="32"/>
      <c r="G782" s="32"/>
      <c r="H782" s="32"/>
      <c r="I782" s="32"/>
      <c r="J782" s="32"/>
      <c r="K782" s="32"/>
      <c r="L782" s="269"/>
      <c r="M782" s="269"/>
      <c r="N782" s="269"/>
      <c r="O782" s="269"/>
      <c r="P782" s="32"/>
      <c r="Q782" s="32"/>
      <c r="R782" s="32"/>
      <c r="S782" s="32"/>
      <c r="T782" s="32"/>
    </row>
    <row r="783" spans="1:20" ht="15.75" x14ac:dyDescent="0.25">
      <c r="A783" s="32"/>
      <c r="B783" s="32"/>
      <c r="C783" s="32"/>
      <c r="D783" s="32"/>
      <c r="E783" s="32"/>
      <c r="F783" s="32"/>
      <c r="G783" s="32"/>
      <c r="H783" s="32"/>
      <c r="I783" s="32"/>
      <c r="J783" s="32"/>
      <c r="K783" s="32"/>
      <c r="L783" s="269"/>
      <c r="M783" s="269"/>
      <c r="N783" s="269"/>
      <c r="O783" s="269"/>
      <c r="P783" s="32"/>
      <c r="Q783" s="32"/>
      <c r="R783" s="32"/>
      <c r="S783" s="32"/>
      <c r="T783" s="32"/>
    </row>
    <row r="784" spans="1:20" ht="15.75" x14ac:dyDescent="0.25">
      <c r="A784" s="32"/>
      <c r="B784" s="32"/>
      <c r="C784" s="32"/>
      <c r="D784" s="32"/>
      <c r="E784" s="32"/>
      <c r="F784" s="32"/>
      <c r="G784" s="32"/>
      <c r="H784" s="32"/>
      <c r="I784" s="32"/>
      <c r="J784" s="32"/>
      <c r="K784" s="32"/>
      <c r="L784" s="269"/>
      <c r="M784" s="269"/>
      <c r="N784" s="269"/>
      <c r="O784" s="269"/>
      <c r="P784" s="32"/>
      <c r="Q784" s="32"/>
      <c r="R784" s="32"/>
      <c r="S784" s="32"/>
      <c r="T784" s="32"/>
    </row>
    <row r="785" spans="1:20" ht="15.75" x14ac:dyDescent="0.25">
      <c r="A785" s="32"/>
      <c r="B785" s="32"/>
      <c r="C785" s="32"/>
      <c r="D785" s="32"/>
      <c r="E785" s="32"/>
      <c r="F785" s="32"/>
      <c r="G785" s="32"/>
      <c r="H785" s="32"/>
      <c r="I785" s="32"/>
      <c r="J785" s="32"/>
      <c r="K785" s="32"/>
      <c r="L785" s="269"/>
      <c r="M785" s="269"/>
      <c r="N785" s="269"/>
      <c r="O785" s="269"/>
      <c r="P785" s="32"/>
      <c r="Q785" s="32"/>
      <c r="R785" s="32"/>
      <c r="S785" s="32"/>
      <c r="T785" s="32"/>
    </row>
    <row r="786" spans="1:20" ht="15.75" x14ac:dyDescent="0.25">
      <c r="A786" s="32"/>
      <c r="B786" s="32"/>
      <c r="C786" s="32"/>
      <c r="D786" s="32"/>
      <c r="E786" s="32"/>
      <c r="F786" s="32"/>
      <c r="G786" s="32"/>
      <c r="H786" s="32"/>
      <c r="I786" s="32"/>
      <c r="J786" s="32"/>
      <c r="K786" s="32"/>
      <c r="L786" s="269"/>
      <c r="M786" s="269"/>
      <c r="N786" s="269"/>
      <c r="O786" s="269"/>
      <c r="P786" s="32"/>
      <c r="Q786" s="32"/>
      <c r="R786" s="32"/>
      <c r="S786" s="32"/>
      <c r="T786" s="32"/>
    </row>
    <row r="787" spans="1:20" ht="15.75" x14ac:dyDescent="0.25">
      <c r="A787" s="32"/>
      <c r="B787" s="32"/>
      <c r="C787" s="32"/>
      <c r="D787" s="32"/>
      <c r="E787" s="32"/>
      <c r="F787" s="32"/>
      <c r="G787" s="32"/>
      <c r="H787" s="32"/>
      <c r="I787" s="32"/>
      <c r="J787" s="32"/>
      <c r="K787" s="32"/>
      <c r="L787" s="269"/>
      <c r="M787" s="269"/>
      <c r="N787" s="269"/>
      <c r="O787" s="269"/>
      <c r="P787" s="32"/>
      <c r="Q787" s="32"/>
      <c r="R787" s="32"/>
      <c r="S787" s="32"/>
      <c r="T787" s="32"/>
    </row>
    <row r="788" spans="1:20" ht="15.75" x14ac:dyDescent="0.25">
      <c r="A788" s="32"/>
      <c r="B788" s="32"/>
      <c r="C788" s="32"/>
      <c r="D788" s="32"/>
      <c r="E788" s="32"/>
      <c r="F788" s="32"/>
      <c r="G788" s="32"/>
      <c r="H788" s="32"/>
      <c r="I788" s="32"/>
      <c r="J788" s="32"/>
      <c r="K788" s="32"/>
      <c r="L788" s="269"/>
      <c r="M788" s="269"/>
      <c r="N788" s="269"/>
      <c r="O788" s="269"/>
      <c r="P788" s="32"/>
      <c r="Q788" s="32"/>
      <c r="R788" s="32"/>
      <c r="S788" s="32"/>
      <c r="T788" s="32"/>
    </row>
    <row r="789" spans="1:20" ht="15.75" x14ac:dyDescent="0.25">
      <c r="A789" s="32"/>
      <c r="B789" s="32"/>
      <c r="C789" s="32"/>
      <c r="D789" s="32"/>
      <c r="E789" s="32"/>
      <c r="F789" s="32"/>
      <c r="G789" s="32"/>
      <c r="H789" s="32"/>
      <c r="I789" s="32"/>
      <c r="J789" s="32"/>
      <c r="K789" s="32"/>
      <c r="L789" s="269"/>
      <c r="M789" s="269"/>
      <c r="N789" s="269"/>
      <c r="O789" s="269"/>
      <c r="P789" s="32"/>
      <c r="Q789" s="32"/>
      <c r="R789" s="32"/>
      <c r="S789" s="32"/>
      <c r="T789" s="32"/>
    </row>
    <row r="790" spans="1:20" ht="15.75" x14ac:dyDescent="0.25">
      <c r="A790" s="32"/>
      <c r="B790" s="32"/>
      <c r="C790" s="32"/>
      <c r="D790" s="32"/>
      <c r="E790" s="32"/>
      <c r="F790" s="32"/>
      <c r="G790" s="32"/>
      <c r="H790" s="32"/>
      <c r="I790" s="32"/>
      <c r="J790" s="32"/>
      <c r="K790" s="32"/>
      <c r="L790" s="269"/>
      <c r="M790" s="269"/>
      <c r="N790" s="269"/>
      <c r="O790" s="269"/>
      <c r="P790" s="32"/>
      <c r="Q790" s="32"/>
      <c r="R790" s="32"/>
      <c r="S790" s="32"/>
      <c r="T790" s="32"/>
    </row>
    <row r="791" spans="1:20" ht="15.75" x14ac:dyDescent="0.25">
      <c r="A791" s="32"/>
      <c r="B791" s="32"/>
      <c r="C791" s="32"/>
      <c r="D791" s="32"/>
      <c r="E791" s="32"/>
      <c r="F791" s="32"/>
      <c r="G791" s="32"/>
      <c r="H791" s="32"/>
      <c r="I791" s="32"/>
      <c r="J791" s="32"/>
      <c r="K791" s="32"/>
      <c r="L791" s="269"/>
      <c r="M791" s="269"/>
      <c r="N791" s="269"/>
      <c r="O791" s="269"/>
      <c r="P791" s="32"/>
      <c r="Q791" s="32"/>
      <c r="R791" s="32"/>
      <c r="S791" s="32"/>
      <c r="T791" s="32"/>
    </row>
    <row r="792" spans="1:20" ht="15.75" x14ac:dyDescent="0.25">
      <c r="A792" s="32"/>
      <c r="B792" s="32"/>
      <c r="C792" s="32"/>
      <c r="D792" s="32"/>
      <c r="E792" s="32"/>
      <c r="F792" s="32"/>
      <c r="G792" s="32"/>
      <c r="H792" s="32"/>
      <c r="I792" s="32"/>
      <c r="J792" s="32"/>
      <c r="K792" s="32"/>
      <c r="L792" s="269"/>
      <c r="M792" s="269"/>
      <c r="N792" s="269"/>
      <c r="O792" s="269"/>
      <c r="P792" s="32"/>
      <c r="Q792" s="32"/>
      <c r="R792" s="32"/>
      <c r="S792" s="32"/>
      <c r="T792" s="32"/>
    </row>
    <row r="793" spans="1:20" ht="15.75" x14ac:dyDescent="0.25">
      <c r="A793" s="32"/>
      <c r="B793" s="32"/>
      <c r="C793" s="32"/>
      <c r="D793" s="32"/>
      <c r="E793" s="32"/>
      <c r="F793" s="32"/>
      <c r="G793" s="32"/>
      <c r="H793" s="32"/>
      <c r="I793" s="32"/>
      <c r="J793" s="32"/>
      <c r="K793" s="32"/>
      <c r="L793" s="269"/>
      <c r="M793" s="269"/>
      <c r="N793" s="269"/>
      <c r="O793" s="269"/>
      <c r="P793" s="32"/>
      <c r="Q793" s="32"/>
      <c r="R793" s="32"/>
      <c r="S793" s="32"/>
      <c r="T793" s="32"/>
    </row>
    <row r="794" spans="1:20" ht="15.75" x14ac:dyDescent="0.25">
      <c r="A794" s="32"/>
      <c r="B794" s="32"/>
      <c r="C794" s="32"/>
      <c r="D794" s="32"/>
      <c r="E794" s="32"/>
      <c r="F794" s="32"/>
      <c r="G794" s="32"/>
      <c r="H794" s="32"/>
      <c r="I794" s="32"/>
      <c r="J794" s="32"/>
      <c r="K794" s="32"/>
      <c r="L794" s="269"/>
      <c r="M794" s="269"/>
      <c r="N794" s="269"/>
      <c r="O794" s="269"/>
      <c r="P794" s="32"/>
      <c r="Q794" s="32"/>
      <c r="R794" s="32"/>
      <c r="S794" s="32"/>
      <c r="T794" s="32"/>
    </row>
    <row r="795" spans="1:20" ht="15.75" x14ac:dyDescent="0.25">
      <c r="A795" s="32"/>
      <c r="B795" s="32"/>
      <c r="C795" s="32"/>
      <c r="D795" s="32"/>
      <c r="E795" s="32"/>
      <c r="F795" s="32"/>
      <c r="G795" s="32"/>
      <c r="H795" s="32"/>
      <c r="I795" s="32"/>
      <c r="J795" s="32"/>
      <c r="K795" s="32"/>
      <c r="L795" s="269"/>
      <c r="M795" s="269"/>
      <c r="N795" s="269"/>
      <c r="O795" s="269"/>
      <c r="P795" s="32"/>
      <c r="Q795" s="32"/>
      <c r="R795" s="32"/>
      <c r="S795" s="32"/>
      <c r="T795" s="32"/>
    </row>
    <row r="796" spans="1:20" ht="15.75" x14ac:dyDescent="0.25">
      <c r="A796" s="32"/>
      <c r="B796" s="32"/>
      <c r="C796" s="32"/>
      <c r="D796" s="32"/>
      <c r="E796" s="32"/>
      <c r="F796" s="32"/>
      <c r="G796" s="32"/>
      <c r="H796" s="32"/>
      <c r="I796" s="32"/>
      <c r="J796" s="32"/>
      <c r="K796" s="32"/>
      <c r="L796" s="269"/>
      <c r="M796" s="269"/>
      <c r="N796" s="269"/>
      <c r="O796" s="269"/>
      <c r="P796" s="32"/>
      <c r="Q796" s="32"/>
      <c r="R796" s="32"/>
      <c r="S796" s="32"/>
      <c r="T796" s="32"/>
    </row>
    <row r="797" spans="1:20" ht="15.75" x14ac:dyDescent="0.25">
      <c r="A797" s="32"/>
      <c r="B797" s="32"/>
      <c r="C797" s="32"/>
      <c r="D797" s="32"/>
      <c r="E797" s="32"/>
      <c r="F797" s="32"/>
      <c r="G797" s="32"/>
      <c r="H797" s="32"/>
      <c r="I797" s="32"/>
      <c r="J797" s="32"/>
      <c r="K797" s="32"/>
      <c r="L797" s="269"/>
      <c r="M797" s="269"/>
      <c r="N797" s="269"/>
      <c r="O797" s="269"/>
      <c r="P797" s="32"/>
      <c r="Q797" s="32"/>
      <c r="R797" s="32"/>
      <c r="S797" s="32"/>
      <c r="T797" s="32"/>
    </row>
    <row r="798" spans="1:20" ht="15.75" x14ac:dyDescent="0.25">
      <c r="A798" s="32"/>
      <c r="B798" s="32"/>
      <c r="C798" s="32"/>
      <c r="D798" s="32"/>
      <c r="E798" s="32"/>
      <c r="F798" s="32"/>
      <c r="G798" s="32"/>
      <c r="H798" s="32"/>
      <c r="I798" s="32"/>
      <c r="J798" s="32"/>
      <c r="K798" s="32"/>
      <c r="L798" s="269"/>
      <c r="M798" s="269"/>
      <c r="N798" s="269"/>
      <c r="O798" s="269"/>
      <c r="P798" s="32"/>
      <c r="Q798" s="32"/>
      <c r="R798" s="32"/>
      <c r="S798" s="32"/>
      <c r="T798" s="32"/>
    </row>
    <row r="799" spans="1:20" ht="15.75" x14ac:dyDescent="0.25">
      <c r="A799" s="32"/>
      <c r="B799" s="32"/>
      <c r="C799" s="32"/>
      <c r="D799" s="32"/>
      <c r="E799" s="32"/>
      <c r="F799" s="32"/>
      <c r="G799" s="32"/>
      <c r="H799" s="32"/>
      <c r="I799" s="32"/>
      <c r="J799" s="32"/>
      <c r="K799" s="32"/>
      <c r="L799" s="269"/>
      <c r="M799" s="269"/>
      <c r="N799" s="269"/>
      <c r="O799" s="269"/>
      <c r="P799" s="32"/>
      <c r="Q799" s="32"/>
      <c r="R799" s="32"/>
      <c r="S799" s="32"/>
      <c r="T799" s="32"/>
    </row>
  </sheetData>
  <mergeCells count="25">
    <mergeCell ref="P20:P21"/>
    <mergeCell ref="Q20:R20"/>
    <mergeCell ref="S20:T20"/>
    <mergeCell ref="A19:T19"/>
    <mergeCell ref="A20:A22"/>
    <mergeCell ref="B20:C21"/>
    <mergeCell ref="D20:D22"/>
    <mergeCell ref="E20:F21"/>
    <mergeCell ref="G20:H21"/>
    <mergeCell ref="I20:J21"/>
    <mergeCell ref="K20:K21"/>
    <mergeCell ref="L20:M21"/>
    <mergeCell ref="N20:O21"/>
    <mergeCell ref="A18:T18"/>
    <mergeCell ref="A5:T5"/>
    <mergeCell ref="A7:T7"/>
    <mergeCell ref="A8:T8"/>
    <mergeCell ref="A9:T9"/>
    <mergeCell ref="A10:T10"/>
    <mergeCell ref="A11:T11"/>
    <mergeCell ref="A12:T12"/>
    <mergeCell ref="A13:T13"/>
    <mergeCell ref="A15:T15"/>
    <mergeCell ref="A16:T16"/>
    <mergeCell ref="A17:T17"/>
  </mergeCells>
  <pageMargins left="0.7" right="0.7" top="0.75" bottom="0.75" header="0.3" footer="0.3"/>
  <pageSetup paperSize="9" scale="2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247"/>
  <sheetViews>
    <sheetView zoomScale="70" zoomScaleNormal="70" workbookViewId="0">
      <selection activeCell="R25" sqref="R25"/>
    </sheetView>
  </sheetViews>
  <sheetFormatPr defaultRowHeight="15" x14ac:dyDescent="0.25"/>
  <cols>
    <col min="1" max="1" width="6.7109375" style="3" bestFit="1" customWidth="1"/>
    <col min="2" max="3" width="28.42578125" style="3" customWidth="1"/>
    <col min="4" max="4" width="16" style="3" customWidth="1"/>
    <col min="5" max="5" width="21.7109375" style="3" customWidth="1"/>
    <col min="6" max="9" width="11.42578125" style="3" customWidth="1"/>
    <col min="10" max="10" width="14.7109375" style="3" customWidth="1"/>
    <col min="11" max="11" width="11.140625" style="3" customWidth="1"/>
    <col min="12" max="12" width="12.85546875" style="3" customWidth="1"/>
    <col min="13" max="13" width="21.42578125" style="3" customWidth="1"/>
    <col min="14" max="14" width="22.5703125" style="3" customWidth="1"/>
    <col min="15" max="15" width="10.5703125" style="3" customWidth="1"/>
    <col min="16" max="16" width="11" style="3" customWidth="1"/>
    <col min="17" max="18" width="18.5703125" style="112" customWidth="1"/>
    <col min="19" max="20" width="18.5703125" style="3" customWidth="1"/>
    <col min="21" max="21" width="17.5703125" style="3" customWidth="1"/>
    <col min="22" max="22" width="19.7109375" style="3" customWidth="1"/>
    <col min="23" max="23" width="18.5703125" style="3" customWidth="1"/>
    <col min="24" max="24" width="38" style="3" customWidth="1"/>
    <col min="25" max="27" width="33.7109375" style="3" customWidth="1"/>
    <col min="28" max="16384" width="9.140625" style="3"/>
  </cols>
  <sheetData>
    <row r="1" spans="1:27" ht="18.75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254"/>
      <c r="R1" s="254"/>
      <c r="S1" s="35"/>
      <c r="T1" s="35"/>
      <c r="U1" s="35"/>
      <c r="V1" s="35"/>
      <c r="W1" s="35"/>
      <c r="X1" s="35"/>
      <c r="Y1" s="35"/>
      <c r="Z1" s="35"/>
      <c r="AA1" s="36" t="s">
        <v>89</v>
      </c>
    </row>
    <row r="2" spans="1:27" ht="18.75" x14ac:dyDescent="0.3">
      <c r="A2" s="16"/>
      <c r="B2" s="16"/>
      <c r="C2" s="16"/>
      <c r="D2" s="16"/>
      <c r="E2" s="15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255"/>
      <c r="R2" s="255"/>
      <c r="S2" s="16"/>
      <c r="T2" s="16"/>
      <c r="U2" s="16"/>
      <c r="V2" s="16"/>
      <c r="W2" s="16"/>
      <c r="X2" s="16"/>
      <c r="Y2" s="16"/>
      <c r="Z2" s="16"/>
      <c r="AA2" s="37" t="s">
        <v>63</v>
      </c>
    </row>
    <row r="3" spans="1:27" ht="18.75" x14ac:dyDescent="0.3">
      <c r="A3" s="16"/>
      <c r="B3" s="16"/>
      <c r="C3" s="16"/>
      <c r="D3" s="16"/>
      <c r="E3" s="15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255"/>
      <c r="R3" s="255"/>
      <c r="S3" s="16"/>
      <c r="T3" s="16"/>
      <c r="U3" s="16"/>
      <c r="V3" s="16"/>
      <c r="W3" s="16"/>
      <c r="X3" s="16"/>
      <c r="Y3" s="16"/>
      <c r="Z3" s="16"/>
      <c r="AA3" s="37" t="s">
        <v>90</v>
      </c>
    </row>
    <row r="4" spans="1:27" ht="15.75" x14ac:dyDescent="0.25">
      <c r="A4" s="16"/>
      <c r="B4" s="16"/>
      <c r="C4" s="16"/>
      <c r="D4" s="16"/>
      <c r="E4" s="45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255"/>
      <c r="R4" s="255"/>
      <c r="S4" s="16"/>
      <c r="T4" s="16"/>
      <c r="U4" s="16"/>
      <c r="V4" s="16"/>
      <c r="W4" s="16"/>
      <c r="X4" s="16"/>
      <c r="Y4" s="16"/>
      <c r="Z4" s="16"/>
      <c r="AA4" s="16"/>
    </row>
    <row r="5" spans="1:27" ht="18.75" x14ac:dyDescent="0.3">
      <c r="A5" s="353" t="str">
        <f>'1. Местоположение'!A5:C5</f>
        <v>Год раскрытия информации: 2021 год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  <c r="AA5" s="353"/>
    </row>
    <row r="6" spans="1:27" ht="15.75" x14ac:dyDescent="0.25">
      <c r="A6" s="17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7"/>
      <c r="O6" s="47"/>
      <c r="P6" s="47"/>
      <c r="Q6" s="256"/>
      <c r="R6" s="256"/>
      <c r="S6" s="47"/>
      <c r="T6" s="47"/>
      <c r="U6" s="46"/>
      <c r="V6" s="46"/>
      <c r="W6" s="46"/>
      <c r="X6" s="46"/>
      <c r="Y6" s="46"/>
      <c r="Z6" s="46"/>
      <c r="AA6" s="46"/>
    </row>
    <row r="7" spans="1:27" ht="18.75" x14ac:dyDescent="0.25">
      <c r="A7" s="321" t="s">
        <v>3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1"/>
      <c r="X7" s="321"/>
      <c r="Y7" s="321"/>
      <c r="Z7" s="321"/>
      <c r="AA7" s="321"/>
    </row>
    <row r="8" spans="1:27" ht="18.75" x14ac:dyDescent="0.25">
      <c r="A8" s="17"/>
      <c r="B8" s="17"/>
      <c r="C8" s="17"/>
      <c r="D8" s="17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257"/>
      <c r="R8" s="257"/>
      <c r="S8" s="49"/>
      <c r="T8" s="49"/>
      <c r="U8" s="49"/>
      <c r="V8" s="49"/>
      <c r="W8" s="49"/>
      <c r="X8" s="17"/>
      <c r="Y8" s="17"/>
      <c r="Z8" s="17"/>
      <c r="AA8" s="17"/>
    </row>
    <row r="9" spans="1:27" ht="15.75" customHeight="1" x14ac:dyDescent="0.25">
      <c r="A9" s="321" t="str">
        <f>'1. Местоположение'!A9:C9</f>
        <v>Акционерное общество "НГТ-Энергия"</v>
      </c>
      <c r="B9" s="321"/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321"/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1"/>
      <c r="Z9" s="321"/>
      <c r="AA9" s="321"/>
    </row>
    <row r="10" spans="1:27" ht="15.75" x14ac:dyDescent="0.25">
      <c r="A10" s="354" t="s">
        <v>5</v>
      </c>
      <c r="B10" s="354"/>
      <c r="C10" s="354"/>
      <c r="D10" s="354"/>
      <c r="E10" s="354"/>
      <c r="F10" s="354"/>
      <c r="G10" s="354"/>
      <c r="H10" s="354"/>
      <c r="I10" s="354"/>
      <c r="J10" s="354"/>
      <c r="K10" s="354"/>
      <c r="L10" s="354"/>
      <c r="M10" s="354"/>
      <c r="N10" s="354"/>
      <c r="O10" s="354"/>
      <c r="P10" s="354"/>
      <c r="Q10" s="354"/>
      <c r="R10" s="354"/>
      <c r="S10" s="354"/>
      <c r="T10" s="354"/>
      <c r="U10" s="354"/>
      <c r="V10" s="354"/>
      <c r="W10" s="354"/>
      <c r="X10" s="354"/>
      <c r="Y10" s="354"/>
      <c r="Z10" s="354"/>
      <c r="AA10" s="354"/>
    </row>
    <row r="11" spans="1:27" ht="18.75" x14ac:dyDescent="0.25">
      <c r="A11" s="17"/>
      <c r="B11" s="17"/>
      <c r="C11" s="17"/>
      <c r="D11" s="17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257"/>
      <c r="R11" s="257"/>
      <c r="S11" s="49"/>
      <c r="T11" s="49"/>
      <c r="U11" s="49"/>
      <c r="V11" s="49"/>
      <c r="W11" s="49"/>
      <c r="X11" s="17"/>
      <c r="Y11" s="17"/>
      <c r="Z11" s="17"/>
      <c r="AA11" s="17"/>
    </row>
    <row r="12" spans="1:27" ht="15.75" customHeight="1" x14ac:dyDescent="0.25">
      <c r="A12" s="321" t="str">
        <f>'1. Местоположение'!A12:C12</f>
        <v>L_25</v>
      </c>
      <c r="B12" s="321"/>
      <c r="C12" s="321"/>
      <c r="D12" s="321"/>
      <c r="E12" s="321"/>
      <c r="F12" s="321"/>
      <c r="G12" s="321"/>
      <c r="H12" s="321"/>
      <c r="I12" s="321"/>
      <c r="J12" s="321"/>
      <c r="K12" s="321"/>
      <c r="L12" s="321"/>
      <c r="M12" s="321"/>
      <c r="N12" s="321"/>
      <c r="O12" s="321"/>
      <c r="P12" s="321"/>
      <c r="Q12" s="321"/>
      <c r="R12" s="321"/>
      <c r="S12" s="321"/>
      <c r="T12" s="321"/>
      <c r="U12" s="321"/>
      <c r="V12" s="321"/>
      <c r="W12" s="321"/>
      <c r="X12" s="321"/>
      <c r="Y12" s="321"/>
      <c r="Z12" s="321"/>
      <c r="AA12" s="321"/>
    </row>
    <row r="13" spans="1:27" ht="15.75" x14ac:dyDescent="0.25">
      <c r="A13" s="354" t="s">
        <v>6</v>
      </c>
      <c r="B13" s="354"/>
      <c r="C13" s="354"/>
      <c r="D13" s="354"/>
      <c r="E13" s="354"/>
      <c r="F13" s="354"/>
      <c r="G13" s="354"/>
      <c r="H13" s="354"/>
      <c r="I13" s="354"/>
      <c r="J13" s="354"/>
      <c r="K13" s="354"/>
      <c r="L13" s="354"/>
      <c r="M13" s="354"/>
      <c r="N13" s="354"/>
      <c r="O13" s="354"/>
      <c r="P13" s="354"/>
      <c r="Q13" s="354"/>
      <c r="R13" s="354"/>
      <c r="S13" s="354"/>
      <c r="T13" s="354"/>
      <c r="U13" s="354"/>
      <c r="V13" s="354"/>
      <c r="W13" s="354"/>
      <c r="X13" s="354"/>
      <c r="Y13" s="354"/>
      <c r="Z13" s="354"/>
      <c r="AA13" s="354"/>
    </row>
    <row r="14" spans="1:27" ht="18.75" x14ac:dyDescent="0.25">
      <c r="A14" s="50"/>
      <c r="B14" s="50"/>
      <c r="C14" s="50"/>
      <c r="D14" s="50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58"/>
      <c r="R14" s="258"/>
      <c r="S14" s="21"/>
      <c r="T14" s="21"/>
      <c r="U14" s="21"/>
      <c r="V14" s="21"/>
      <c r="W14" s="21"/>
      <c r="X14" s="50"/>
      <c r="Y14" s="50"/>
      <c r="Z14" s="50"/>
      <c r="AA14" s="50"/>
    </row>
    <row r="15" spans="1:27" ht="49.5" customHeight="1" x14ac:dyDescent="0.3">
      <c r="A15" s="353" t="str">
        <f>'1. Местоположение'!A15:C15</f>
        <v xml:space="preserve">Строительство ВЛ-6 кВ от УЗА 186 км МН "Тихорецк-Туапсе-1" до ВЛ-6кВ № Ха-22 </v>
      </c>
      <c r="B15" s="353"/>
      <c r="C15" s="353"/>
      <c r="D15" s="353"/>
      <c r="E15" s="353"/>
      <c r="F15" s="353"/>
      <c r="G15" s="353"/>
      <c r="H15" s="353"/>
      <c r="I15" s="353"/>
      <c r="J15" s="353"/>
      <c r="K15" s="353"/>
      <c r="L15" s="353"/>
      <c r="M15" s="353"/>
      <c r="N15" s="353"/>
      <c r="O15" s="353"/>
      <c r="P15" s="353"/>
      <c r="Q15" s="353"/>
      <c r="R15" s="353"/>
      <c r="S15" s="353"/>
      <c r="T15" s="353"/>
      <c r="U15" s="353"/>
      <c r="V15" s="353"/>
      <c r="W15" s="353"/>
      <c r="X15" s="353"/>
      <c r="Y15" s="353"/>
      <c r="Z15" s="353"/>
      <c r="AA15" s="353"/>
    </row>
    <row r="16" spans="1:27" ht="15.75" x14ac:dyDescent="0.25">
      <c r="A16" s="357" t="s">
        <v>7</v>
      </c>
      <c r="B16" s="357"/>
      <c r="C16" s="357"/>
      <c r="D16" s="357"/>
      <c r="E16" s="357"/>
      <c r="F16" s="357"/>
      <c r="G16" s="357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7"/>
      <c r="T16" s="357"/>
      <c r="U16" s="357"/>
      <c r="V16" s="357"/>
      <c r="W16" s="357"/>
      <c r="X16" s="357"/>
      <c r="Y16" s="357"/>
      <c r="Z16" s="357"/>
      <c r="AA16" s="357"/>
    </row>
    <row r="17" spans="1:27" ht="18.75" x14ac:dyDescent="0.25">
      <c r="A17" s="24"/>
      <c r="B17" s="24"/>
      <c r="C17" s="24"/>
      <c r="D17" s="24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59"/>
      <c r="R17" s="259"/>
      <c r="S17" s="27"/>
      <c r="T17" s="27"/>
      <c r="U17" s="27"/>
      <c r="V17" s="27"/>
      <c r="W17" s="27"/>
      <c r="X17" s="27"/>
      <c r="Y17" s="27"/>
      <c r="Z17" s="24"/>
      <c r="AA17" s="24"/>
    </row>
    <row r="18" spans="1:27" ht="18.75" x14ac:dyDescent="0.25">
      <c r="A18" s="333" t="s">
        <v>108</v>
      </c>
      <c r="B18" s="333"/>
      <c r="C18" s="333"/>
      <c r="D18" s="333"/>
      <c r="E18" s="333"/>
      <c r="F18" s="333"/>
      <c r="G18" s="333"/>
      <c r="H18" s="333"/>
      <c r="I18" s="333"/>
      <c r="J18" s="333"/>
      <c r="K18" s="333"/>
      <c r="L18" s="333"/>
      <c r="M18" s="333"/>
      <c r="N18" s="333"/>
      <c r="O18" s="333"/>
      <c r="P18" s="333"/>
      <c r="Q18" s="333"/>
      <c r="R18" s="333"/>
      <c r="S18" s="333"/>
      <c r="T18" s="333"/>
      <c r="U18" s="333"/>
      <c r="V18" s="333"/>
      <c r="W18" s="333"/>
      <c r="X18" s="333"/>
      <c r="Y18" s="333"/>
      <c r="Z18" s="333"/>
      <c r="AA18" s="333"/>
    </row>
    <row r="19" spans="1:27" ht="15.75" x14ac:dyDescent="0.25">
      <c r="A19" s="51"/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260"/>
      <c r="R19" s="260"/>
      <c r="S19" s="51"/>
      <c r="T19" s="51"/>
      <c r="U19" s="51"/>
      <c r="V19" s="51"/>
      <c r="W19" s="51"/>
      <c r="X19" s="51"/>
      <c r="Y19" s="51"/>
      <c r="Z19" s="51"/>
      <c r="AA19" s="51"/>
    </row>
    <row r="20" spans="1:27" ht="15.75" x14ac:dyDescent="0.25">
      <c r="A20" s="335" t="s">
        <v>9</v>
      </c>
      <c r="B20" s="344" t="s">
        <v>109</v>
      </c>
      <c r="C20" s="345"/>
      <c r="D20" s="344" t="s">
        <v>110</v>
      </c>
      <c r="E20" s="345"/>
      <c r="F20" s="355" t="s">
        <v>79</v>
      </c>
      <c r="G20" s="358"/>
      <c r="H20" s="358"/>
      <c r="I20" s="356"/>
      <c r="J20" s="335" t="s">
        <v>111</v>
      </c>
      <c r="K20" s="344" t="s">
        <v>112</v>
      </c>
      <c r="L20" s="345"/>
      <c r="M20" s="344" t="s">
        <v>113</v>
      </c>
      <c r="N20" s="345"/>
      <c r="O20" s="344" t="s">
        <v>114</v>
      </c>
      <c r="P20" s="345"/>
      <c r="Q20" s="349" t="s">
        <v>115</v>
      </c>
      <c r="R20" s="350"/>
      <c r="S20" s="335" t="s">
        <v>116</v>
      </c>
      <c r="T20" s="335" t="s">
        <v>117</v>
      </c>
      <c r="U20" s="335" t="s">
        <v>118</v>
      </c>
      <c r="V20" s="344" t="s">
        <v>119</v>
      </c>
      <c r="W20" s="345"/>
      <c r="X20" s="355" t="s">
        <v>100</v>
      </c>
      <c r="Y20" s="358"/>
      <c r="Z20" s="355" t="s">
        <v>101</v>
      </c>
      <c r="AA20" s="358"/>
    </row>
    <row r="21" spans="1:27" ht="78.75" x14ac:dyDescent="0.25">
      <c r="A21" s="348"/>
      <c r="B21" s="346"/>
      <c r="C21" s="347"/>
      <c r="D21" s="346"/>
      <c r="E21" s="347"/>
      <c r="F21" s="355" t="s">
        <v>120</v>
      </c>
      <c r="G21" s="356"/>
      <c r="H21" s="355" t="s">
        <v>121</v>
      </c>
      <c r="I21" s="356"/>
      <c r="J21" s="336"/>
      <c r="K21" s="346"/>
      <c r="L21" s="347"/>
      <c r="M21" s="346"/>
      <c r="N21" s="347"/>
      <c r="O21" s="346"/>
      <c r="P21" s="347"/>
      <c r="Q21" s="351"/>
      <c r="R21" s="352"/>
      <c r="S21" s="336"/>
      <c r="T21" s="336"/>
      <c r="U21" s="336"/>
      <c r="V21" s="346"/>
      <c r="W21" s="347"/>
      <c r="X21" s="42" t="s">
        <v>102</v>
      </c>
      <c r="Y21" s="42" t="s">
        <v>103</v>
      </c>
      <c r="Z21" s="42" t="s">
        <v>104</v>
      </c>
      <c r="AA21" s="42" t="s">
        <v>105</v>
      </c>
    </row>
    <row r="22" spans="1:27" ht="15.75" x14ac:dyDescent="0.25">
      <c r="A22" s="348"/>
      <c r="B22" s="52" t="s">
        <v>106</v>
      </c>
      <c r="C22" s="52" t="s">
        <v>107</v>
      </c>
      <c r="D22" s="52" t="s">
        <v>106</v>
      </c>
      <c r="E22" s="52" t="s">
        <v>107</v>
      </c>
      <c r="F22" s="52" t="s">
        <v>106</v>
      </c>
      <c r="G22" s="52" t="s">
        <v>107</v>
      </c>
      <c r="H22" s="52" t="s">
        <v>106</v>
      </c>
      <c r="I22" s="52" t="s">
        <v>107</v>
      </c>
      <c r="J22" s="52" t="s">
        <v>106</v>
      </c>
      <c r="K22" s="52" t="s">
        <v>106</v>
      </c>
      <c r="L22" s="52" t="s">
        <v>107</v>
      </c>
      <c r="M22" s="52" t="s">
        <v>106</v>
      </c>
      <c r="N22" s="52" t="s">
        <v>107</v>
      </c>
      <c r="O22" s="52" t="s">
        <v>106</v>
      </c>
      <c r="P22" s="52" t="s">
        <v>107</v>
      </c>
      <c r="Q22" s="261" t="s">
        <v>106</v>
      </c>
      <c r="R22" s="261" t="s">
        <v>107</v>
      </c>
      <c r="S22" s="52" t="s">
        <v>106</v>
      </c>
      <c r="T22" s="52" t="s">
        <v>106</v>
      </c>
      <c r="U22" s="52" t="s">
        <v>106</v>
      </c>
      <c r="V22" s="52" t="s">
        <v>106</v>
      </c>
      <c r="W22" s="52" t="s">
        <v>107</v>
      </c>
      <c r="X22" s="52" t="s">
        <v>106</v>
      </c>
      <c r="Y22" s="52" t="s">
        <v>106</v>
      </c>
      <c r="Z22" s="53" t="s">
        <v>106</v>
      </c>
      <c r="AA22" s="53" t="s">
        <v>106</v>
      </c>
    </row>
    <row r="23" spans="1:27" s="55" customFormat="1" ht="15.75" x14ac:dyDescent="0.25">
      <c r="A23" s="54">
        <v>1</v>
      </c>
      <c r="B23" s="54">
        <v>2</v>
      </c>
      <c r="C23" s="54">
        <v>3</v>
      </c>
      <c r="D23" s="54">
        <v>4</v>
      </c>
      <c r="E23" s="54">
        <v>5</v>
      </c>
      <c r="F23" s="54">
        <v>6</v>
      </c>
      <c r="G23" s="54">
        <v>7</v>
      </c>
      <c r="H23" s="54">
        <v>8</v>
      </c>
      <c r="I23" s="54">
        <v>9</v>
      </c>
      <c r="J23" s="54">
        <v>10</v>
      </c>
      <c r="K23" s="54">
        <v>11</v>
      </c>
      <c r="L23" s="54">
        <v>12</v>
      </c>
      <c r="M23" s="54">
        <v>13</v>
      </c>
      <c r="N23" s="54">
        <v>14</v>
      </c>
      <c r="O23" s="54">
        <v>15</v>
      </c>
      <c r="P23" s="54">
        <v>16</v>
      </c>
      <c r="Q23" s="262">
        <v>17</v>
      </c>
      <c r="R23" s="262">
        <v>18</v>
      </c>
      <c r="S23" s="54">
        <v>19</v>
      </c>
      <c r="T23" s="54">
        <v>20</v>
      </c>
      <c r="U23" s="54">
        <v>21</v>
      </c>
      <c r="V23" s="54">
        <v>22</v>
      </c>
      <c r="W23" s="54">
        <v>23</v>
      </c>
      <c r="X23" s="54">
        <v>24</v>
      </c>
      <c r="Y23" s="54">
        <v>25</v>
      </c>
      <c r="Z23" s="54">
        <v>26</v>
      </c>
      <c r="AA23" s="54">
        <v>27</v>
      </c>
    </row>
    <row r="24" spans="1:27" s="55" customFormat="1" ht="133.5" customHeight="1" x14ac:dyDescent="0.25">
      <c r="A24" s="275">
        <v>1</v>
      </c>
      <c r="B24" s="275"/>
      <c r="C24" s="275" t="str">
        <f>A15</f>
        <v xml:space="preserve">Строительство ВЛ-6 кВ от УЗА 186 км МН "Тихорецк-Туапсе-1" до ВЛ-6кВ № Ха-22 </v>
      </c>
      <c r="D24" s="275" t="s">
        <v>393</v>
      </c>
      <c r="E24" s="276" t="str">
        <f>C24</f>
        <v xml:space="preserve">Строительство ВЛ-6 кВ от УЗА 186 км МН "Тихорецк-Туапсе-1" до ВЛ-6кВ № Ха-22 </v>
      </c>
      <c r="F24" s="275" t="s">
        <v>393</v>
      </c>
      <c r="G24" s="275">
        <v>6</v>
      </c>
      <c r="H24" s="275" t="s">
        <v>393</v>
      </c>
      <c r="I24" s="275">
        <v>6</v>
      </c>
      <c r="J24" s="277" t="s">
        <v>393</v>
      </c>
      <c r="K24" s="278" t="s">
        <v>393</v>
      </c>
      <c r="L24" s="278" t="s">
        <v>12</v>
      </c>
      <c r="M24" s="277" t="s">
        <v>393</v>
      </c>
      <c r="N24" s="276" t="s">
        <v>515</v>
      </c>
      <c r="O24" s="276" t="s">
        <v>393</v>
      </c>
      <c r="P24" s="276" t="s">
        <v>525</v>
      </c>
      <c r="Q24" s="279" t="s">
        <v>393</v>
      </c>
      <c r="R24" s="279">
        <v>4.8319999999999999</v>
      </c>
      <c r="S24" s="275" t="s">
        <v>393</v>
      </c>
      <c r="T24" s="277" t="s">
        <v>393</v>
      </c>
      <c r="U24" s="277" t="s">
        <v>393</v>
      </c>
      <c r="V24" s="278" t="s">
        <v>393</v>
      </c>
      <c r="W24" s="276" t="s">
        <v>490</v>
      </c>
      <c r="X24" s="277" t="s">
        <v>393</v>
      </c>
      <c r="Y24" s="277" t="s">
        <v>393</v>
      </c>
      <c r="Z24" s="275" t="s">
        <v>393</v>
      </c>
      <c r="AA24" s="275" t="s">
        <v>393</v>
      </c>
    </row>
    <row r="25" spans="1:27" ht="15.75" x14ac:dyDescent="0.25">
      <c r="A25" s="56"/>
      <c r="B25" s="56"/>
      <c r="C25" s="56"/>
      <c r="D25" s="56"/>
      <c r="E25" s="57"/>
      <c r="F25" s="56"/>
      <c r="G25" s="56"/>
      <c r="H25" s="56"/>
      <c r="I25" s="56"/>
      <c r="J25" s="58"/>
      <c r="K25" s="59"/>
      <c r="L25" s="59"/>
      <c r="M25" s="58"/>
      <c r="N25" s="57"/>
      <c r="O25" s="57"/>
      <c r="P25" s="57"/>
      <c r="Q25" s="263"/>
      <c r="R25" s="263"/>
      <c r="S25" s="56"/>
      <c r="T25" s="58"/>
      <c r="U25" s="58"/>
      <c r="V25" s="59"/>
      <c r="W25" s="57"/>
      <c r="X25" s="58"/>
      <c r="Y25" s="58"/>
      <c r="Z25" s="56"/>
      <c r="AA25" s="56"/>
    </row>
    <row r="26" spans="1:27" ht="15.75" x14ac:dyDescent="0.25">
      <c r="A26" s="56"/>
      <c r="B26" s="56"/>
      <c r="C26" s="56"/>
      <c r="D26" s="56"/>
      <c r="E26" s="57"/>
      <c r="F26" s="56"/>
      <c r="G26" s="56"/>
      <c r="H26" s="56"/>
      <c r="I26" s="56"/>
      <c r="J26" s="58"/>
      <c r="K26" s="59"/>
      <c r="L26" s="59"/>
      <c r="M26" s="58"/>
      <c r="N26" s="57"/>
      <c r="O26" s="57"/>
      <c r="P26" s="57"/>
      <c r="Q26" s="263"/>
      <c r="R26" s="263"/>
      <c r="S26" s="56"/>
      <c r="T26" s="58"/>
      <c r="U26" s="58"/>
      <c r="V26" s="59"/>
      <c r="W26" s="57"/>
      <c r="X26" s="58"/>
      <c r="Y26" s="58"/>
      <c r="Z26" s="56"/>
      <c r="AA26" s="56"/>
    </row>
    <row r="27" spans="1:27" ht="15.75" x14ac:dyDescent="0.25">
      <c r="A27" s="56"/>
      <c r="B27" s="56"/>
      <c r="C27" s="56"/>
      <c r="D27" s="56"/>
      <c r="E27" s="57"/>
      <c r="F27" s="56"/>
      <c r="G27" s="56"/>
      <c r="H27" s="56"/>
      <c r="I27" s="56"/>
      <c r="J27" s="58"/>
      <c r="K27" s="59"/>
      <c r="L27" s="59"/>
      <c r="M27" s="58"/>
      <c r="N27" s="57"/>
      <c r="O27" s="57"/>
      <c r="P27" s="57"/>
      <c r="Q27" s="263"/>
      <c r="R27" s="263"/>
      <c r="S27" s="56"/>
      <c r="T27" s="58"/>
      <c r="U27" s="58"/>
      <c r="V27" s="59"/>
      <c r="W27" s="57"/>
      <c r="X27" s="58"/>
      <c r="Y27" s="58"/>
      <c r="Z27" s="56"/>
      <c r="AA27" s="56"/>
    </row>
    <row r="28" spans="1:27" ht="15.75" x14ac:dyDescent="0.25">
      <c r="A28" s="56"/>
      <c r="B28" s="56"/>
      <c r="C28" s="56"/>
      <c r="D28" s="56"/>
      <c r="E28" s="57"/>
      <c r="F28" s="56"/>
      <c r="G28" s="56"/>
      <c r="H28" s="56"/>
      <c r="I28" s="56"/>
      <c r="J28" s="58"/>
      <c r="K28" s="59"/>
      <c r="L28" s="59"/>
      <c r="M28" s="58"/>
      <c r="N28" s="57"/>
      <c r="O28" s="57"/>
      <c r="P28" s="57"/>
      <c r="Q28" s="263"/>
      <c r="R28" s="263"/>
      <c r="S28" s="56"/>
      <c r="T28" s="58"/>
      <c r="U28" s="58"/>
      <c r="V28" s="59"/>
      <c r="W28" s="57"/>
      <c r="X28" s="58"/>
      <c r="Y28" s="58"/>
      <c r="Z28" s="56"/>
      <c r="AA28" s="56"/>
    </row>
    <row r="29" spans="1:27" ht="15.75" x14ac:dyDescent="0.25">
      <c r="A29" s="56"/>
      <c r="B29" s="56"/>
      <c r="C29" s="56"/>
      <c r="D29" s="56"/>
      <c r="E29" s="57"/>
      <c r="F29" s="56"/>
      <c r="G29" s="56"/>
      <c r="H29" s="56"/>
      <c r="I29" s="56"/>
      <c r="J29" s="58"/>
      <c r="K29" s="59"/>
      <c r="L29" s="59"/>
      <c r="M29" s="58"/>
      <c r="N29" s="57"/>
      <c r="O29" s="57"/>
      <c r="P29" s="57"/>
      <c r="Q29" s="263"/>
      <c r="R29" s="263"/>
      <c r="S29" s="56"/>
      <c r="T29" s="58"/>
      <c r="U29" s="58"/>
      <c r="V29" s="59"/>
      <c r="W29" s="57"/>
      <c r="X29" s="58"/>
      <c r="Y29" s="58"/>
      <c r="Z29" s="56"/>
      <c r="AA29" s="56"/>
    </row>
    <row r="30" spans="1:27" ht="15.75" x14ac:dyDescent="0.25">
      <c r="A30" s="56"/>
      <c r="B30" s="56"/>
      <c r="C30" s="56"/>
      <c r="D30" s="56"/>
      <c r="E30" s="57"/>
      <c r="F30" s="56"/>
      <c r="G30" s="56"/>
      <c r="H30" s="56"/>
      <c r="I30" s="56"/>
      <c r="J30" s="58"/>
      <c r="K30" s="59"/>
      <c r="L30" s="59"/>
      <c r="M30" s="58"/>
      <c r="N30" s="57"/>
      <c r="O30" s="57"/>
      <c r="P30" s="57"/>
      <c r="Q30" s="263"/>
      <c r="R30" s="263"/>
      <c r="S30" s="56"/>
      <c r="T30" s="58"/>
      <c r="U30" s="58"/>
      <c r="V30" s="59"/>
      <c r="W30" s="57"/>
      <c r="X30" s="58"/>
      <c r="Y30" s="58"/>
      <c r="Z30" s="56"/>
      <c r="AA30" s="56"/>
    </row>
    <row r="31" spans="1:27" ht="15.75" x14ac:dyDescent="0.25">
      <c r="A31" s="56"/>
      <c r="B31" s="56"/>
      <c r="C31" s="56"/>
      <c r="D31" s="56"/>
      <c r="E31" s="57"/>
      <c r="F31" s="56"/>
      <c r="G31" s="56"/>
      <c r="H31" s="56"/>
      <c r="I31" s="56"/>
      <c r="J31" s="58"/>
      <c r="K31" s="59"/>
      <c r="L31" s="59"/>
      <c r="M31" s="58"/>
      <c r="N31" s="57"/>
      <c r="O31" s="57"/>
      <c r="P31" s="57"/>
      <c r="Q31" s="263"/>
      <c r="R31" s="263"/>
      <c r="S31" s="56"/>
      <c r="T31" s="58"/>
      <c r="U31" s="58"/>
      <c r="V31" s="59"/>
      <c r="W31" s="57"/>
      <c r="X31" s="58"/>
      <c r="Y31" s="58"/>
      <c r="Z31" s="56"/>
      <c r="AA31" s="56"/>
    </row>
    <row r="32" spans="1:27" ht="15.75" x14ac:dyDescent="0.25">
      <c r="A32" s="56"/>
      <c r="B32" s="56"/>
      <c r="C32" s="56"/>
      <c r="D32" s="56"/>
      <c r="E32" s="57"/>
      <c r="F32" s="56"/>
      <c r="G32" s="56"/>
      <c r="H32" s="56"/>
      <c r="I32" s="56"/>
      <c r="J32" s="58"/>
      <c r="K32" s="59"/>
      <c r="L32" s="59"/>
      <c r="M32" s="58"/>
      <c r="N32" s="57"/>
      <c r="O32" s="57"/>
      <c r="P32" s="57"/>
      <c r="Q32" s="263"/>
      <c r="R32" s="263"/>
      <c r="S32" s="56"/>
      <c r="T32" s="58"/>
      <c r="U32" s="58"/>
      <c r="V32" s="59"/>
      <c r="W32" s="57"/>
      <c r="X32" s="58"/>
      <c r="Y32" s="58"/>
      <c r="Z32" s="56"/>
      <c r="AA32" s="56"/>
    </row>
    <row r="33" spans="1:27" ht="15.75" x14ac:dyDescent="0.25">
      <c r="A33" s="56"/>
      <c r="B33" s="56"/>
      <c r="C33" s="56"/>
      <c r="D33" s="56"/>
      <c r="E33" s="57"/>
      <c r="F33" s="56"/>
      <c r="G33" s="56"/>
      <c r="H33" s="56"/>
      <c r="I33" s="56"/>
      <c r="J33" s="58"/>
      <c r="K33" s="59"/>
      <c r="L33" s="59"/>
      <c r="M33" s="58"/>
      <c r="N33" s="57"/>
      <c r="O33" s="57"/>
      <c r="P33" s="57"/>
      <c r="Q33" s="263"/>
      <c r="R33" s="263"/>
      <c r="S33" s="56"/>
      <c r="T33" s="58"/>
      <c r="U33" s="58"/>
      <c r="V33" s="59"/>
      <c r="W33" s="57"/>
      <c r="X33" s="58"/>
      <c r="Y33" s="58"/>
      <c r="Z33" s="56"/>
      <c r="AA33" s="56"/>
    </row>
    <row r="34" spans="1:27" ht="15.75" x14ac:dyDescent="0.25">
      <c r="A34" s="56"/>
      <c r="B34" s="56"/>
      <c r="C34" s="56"/>
      <c r="D34" s="56"/>
      <c r="E34" s="57"/>
      <c r="F34" s="56"/>
      <c r="G34" s="56"/>
      <c r="H34" s="56"/>
      <c r="I34" s="56"/>
      <c r="J34" s="58"/>
      <c r="K34" s="59"/>
      <c r="L34" s="59"/>
      <c r="M34" s="58"/>
      <c r="N34" s="57"/>
      <c r="O34" s="57"/>
      <c r="P34" s="57"/>
      <c r="Q34" s="263"/>
      <c r="R34" s="263"/>
      <c r="S34" s="56"/>
      <c r="T34" s="58"/>
      <c r="U34" s="58"/>
      <c r="V34" s="59"/>
      <c r="W34" s="57"/>
      <c r="X34" s="58"/>
      <c r="Y34" s="58"/>
      <c r="Z34" s="56"/>
      <c r="AA34" s="56"/>
    </row>
    <row r="35" spans="1:27" ht="15.75" x14ac:dyDescent="0.25">
      <c r="A35" s="56"/>
      <c r="B35" s="56"/>
      <c r="C35" s="56"/>
      <c r="D35" s="56"/>
      <c r="E35" s="57"/>
      <c r="F35" s="56"/>
      <c r="G35" s="56"/>
      <c r="H35" s="56"/>
      <c r="I35" s="56"/>
      <c r="J35" s="58"/>
      <c r="K35" s="59"/>
      <c r="L35" s="59"/>
      <c r="M35" s="58"/>
      <c r="N35" s="57"/>
      <c r="O35" s="57"/>
      <c r="P35" s="57"/>
      <c r="Q35" s="263"/>
      <c r="R35" s="263"/>
      <c r="S35" s="56"/>
      <c r="T35" s="58"/>
      <c r="U35" s="58"/>
      <c r="V35" s="59"/>
      <c r="W35" s="57"/>
      <c r="X35" s="58"/>
      <c r="Y35" s="58"/>
      <c r="Z35" s="56"/>
      <c r="AA35" s="56"/>
    </row>
    <row r="36" spans="1:27" ht="15.75" x14ac:dyDescent="0.25">
      <c r="A36" s="56"/>
      <c r="B36" s="56"/>
      <c r="C36" s="56"/>
      <c r="D36" s="56"/>
      <c r="E36" s="57"/>
      <c r="F36" s="56"/>
      <c r="G36" s="56"/>
      <c r="H36" s="56"/>
      <c r="I36" s="56"/>
      <c r="J36" s="58"/>
      <c r="K36" s="59"/>
      <c r="L36" s="59"/>
      <c r="M36" s="58"/>
      <c r="N36" s="57"/>
      <c r="O36" s="57"/>
      <c r="P36" s="57"/>
      <c r="Q36" s="263"/>
      <c r="R36" s="263"/>
      <c r="S36" s="56"/>
      <c r="T36" s="58"/>
      <c r="U36" s="58"/>
      <c r="V36" s="59"/>
      <c r="W36" s="57"/>
      <c r="X36" s="58"/>
      <c r="Y36" s="58"/>
      <c r="Z36" s="56"/>
      <c r="AA36" s="56"/>
    </row>
    <row r="37" spans="1:27" ht="15.75" x14ac:dyDescent="0.25">
      <c r="A37" s="56"/>
      <c r="B37" s="56"/>
      <c r="C37" s="56"/>
      <c r="D37" s="56"/>
      <c r="E37" s="57"/>
      <c r="F37" s="56"/>
      <c r="G37" s="56"/>
      <c r="H37" s="56"/>
      <c r="I37" s="56"/>
      <c r="J37" s="58"/>
      <c r="K37" s="59"/>
      <c r="L37" s="59"/>
      <c r="M37" s="58"/>
      <c r="N37" s="57"/>
      <c r="O37" s="57"/>
      <c r="P37" s="57"/>
      <c r="Q37" s="263"/>
      <c r="R37" s="263"/>
      <c r="S37" s="56"/>
      <c r="T37" s="58"/>
      <c r="U37" s="58"/>
      <c r="V37" s="59"/>
      <c r="W37" s="57"/>
      <c r="X37" s="58"/>
      <c r="Y37" s="58"/>
      <c r="Z37" s="56"/>
      <c r="AA37" s="56"/>
    </row>
    <row r="38" spans="1:27" ht="15.75" x14ac:dyDescent="0.25">
      <c r="A38" s="56"/>
      <c r="B38" s="56"/>
      <c r="C38" s="56"/>
      <c r="D38" s="56"/>
      <c r="E38" s="57"/>
      <c r="F38" s="56"/>
      <c r="G38" s="56"/>
      <c r="H38" s="56"/>
      <c r="I38" s="56"/>
      <c r="J38" s="58"/>
      <c r="K38" s="59"/>
      <c r="L38" s="59"/>
      <c r="M38" s="58"/>
      <c r="N38" s="57"/>
      <c r="O38" s="57"/>
      <c r="P38" s="57"/>
      <c r="Q38" s="263"/>
      <c r="R38" s="263"/>
      <c r="S38" s="56"/>
      <c r="T38" s="58"/>
      <c r="U38" s="58"/>
      <c r="V38" s="59"/>
      <c r="W38" s="57"/>
      <c r="X38" s="58"/>
      <c r="Y38" s="58"/>
      <c r="Z38" s="56"/>
      <c r="AA38" s="56"/>
    </row>
    <row r="39" spans="1:27" ht="15.75" x14ac:dyDescent="0.25">
      <c r="A39" s="56"/>
      <c r="B39" s="56"/>
      <c r="C39" s="56"/>
      <c r="D39" s="56"/>
      <c r="E39" s="57"/>
      <c r="F39" s="56"/>
      <c r="G39" s="56"/>
      <c r="H39" s="56"/>
      <c r="I39" s="56"/>
      <c r="J39" s="58"/>
      <c r="K39" s="59"/>
      <c r="L39" s="59"/>
      <c r="M39" s="58"/>
      <c r="N39" s="57"/>
      <c r="O39" s="57"/>
      <c r="P39" s="57"/>
      <c r="Q39" s="263"/>
      <c r="R39" s="263"/>
      <c r="S39" s="56"/>
      <c r="T39" s="58"/>
      <c r="U39" s="58"/>
      <c r="V39" s="59"/>
      <c r="W39" s="57"/>
      <c r="X39" s="58"/>
      <c r="Y39" s="58"/>
      <c r="Z39" s="56"/>
      <c r="AA39" s="56"/>
    </row>
    <row r="40" spans="1:27" ht="15.75" x14ac:dyDescent="0.25">
      <c r="A40" s="56"/>
      <c r="B40" s="56"/>
      <c r="C40" s="56"/>
      <c r="D40" s="56"/>
      <c r="E40" s="57"/>
      <c r="F40" s="56"/>
      <c r="G40" s="56"/>
      <c r="H40" s="56"/>
      <c r="I40" s="56"/>
      <c r="J40" s="58"/>
      <c r="K40" s="59"/>
      <c r="L40" s="59"/>
      <c r="M40" s="58"/>
      <c r="N40" s="57"/>
      <c r="O40" s="57"/>
      <c r="P40" s="57"/>
      <c r="Q40" s="263"/>
      <c r="R40" s="263"/>
      <c r="S40" s="56"/>
      <c r="T40" s="58"/>
      <c r="U40" s="58"/>
      <c r="V40" s="59"/>
      <c r="W40" s="57"/>
      <c r="X40" s="58"/>
      <c r="Y40" s="58"/>
      <c r="Z40" s="56"/>
      <c r="AA40" s="56"/>
    </row>
    <row r="41" spans="1:27" ht="15.75" x14ac:dyDescent="0.25">
      <c r="A41" s="56"/>
      <c r="B41" s="56"/>
      <c r="C41" s="56"/>
      <c r="D41" s="56"/>
      <c r="E41" s="57"/>
      <c r="F41" s="56"/>
      <c r="G41" s="56"/>
      <c r="H41" s="56"/>
      <c r="I41" s="56"/>
      <c r="J41" s="58"/>
      <c r="K41" s="59"/>
      <c r="L41" s="59"/>
      <c r="M41" s="58"/>
      <c r="N41" s="57"/>
      <c r="O41" s="57"/>
      <c r="P41" s="57"/>
      <c r="Q41" s="263"/>
      <c r="R41" s="263"/>
      <c r="S41" s="56"/>
      <c r="T41" s="58"/>
      <c r="U41" s="58"/>
      <c r="V41" s="59"/>
      <c r="W41" s="57"/>
      <c r="X41" s="58"/>
      <c r="Y41" s="58"/>
      <c r="Z41" s="56"/>
      <c r="AA41" s="56"/>
    </row>
    <row r="42" spans="1:27" ht="15.75" x14ac:dyDescent="0.25">
      <c r="A42" s="56"/>
      <c r="B42" s="56"/>
      <c r="C42" s="56"/>
      <c r="D42" s="56"/>
      <c r="E42" s="57"/>
      <c r="F42" s="56"/>
      <c r="G42" s="56"/>
      <c r="H42" s="56"/>
      <c r="I42" s="56"/>
      <c r="J42" s="58"/>
      <c r="K42" s="59"/>
      <c r="L42" s="59"/>
      <c r="M42" s="58"/>
      <c r="N42" s="57"/>
      <c r="O42" s="57"/>
      <c r="P42" s="57"/>
      <c r="Q42" s="263"/>
      <c r="R42" s="263"/>
      <c r="S42" s="56"/>
      <c r="T42" s="58"/>
      <c r="U42" s="58"/>
      <c r="V42" s="59"/>
      <c r="W42" s="57"/>
      <c r="X42" s="58"/>
      <c r="Y42" s="58"/>
      <c r="Z42" s="56"/>
      <c r="AA42" s="56"/>
    </row>
    <row r="43" spans="1:27" ht="15.75" x14ac:dyDescent="0.25">
      <c r="A43" s="56"/>
      <c r="B43" s="56"/>
      <c r="C43" s="56"/>
      <c r="D43" s="56"/>
      <c r="E43" s="57"/>
      <c r="F43" s="56"/>
      <c r="G43" s="56"/>
      <c r="H43" s="56"/>
      <c r="I43" s="56"/>
      <c r="J43" s="58"/>
      <c r="K43" s="59"/>
      <c r="L43" s="59"/>
      <c r="M43" s="58"/>
      <c r="N43" s="57"/>
      <c r="O43" s="57"/>
      <c r="P43" s="57"/>
      <c r="Q43" s="263"/>
      <c r="R43" s="263"/>
      <c r="S43" s="56"/>
      <c r="T43" s="58"/>
      <c r="U43" s="58"/>
      <c r="V43" s="59"/>
      <c r="W43" s="57"/>
      <c r="X43" s="58"/>
      <c r="Y43" s="58"/>
      <c r="Z43" s="56"/>
      <c r="AA43" s="56"/>
    </row>
    <row r="44" spans="1:27" ht="15.75" x14ac:dyDescent="0.25">
      <c r="A44" s="56"/>
      <c r="B44" s="56"/>
      <c r="C44" s="56"/>
      <c r="D44" s="56"/>
      <c r="E44" s="57"/>
      <c r="F44" s="56"/>
      <c r="G44" s="56"/>
      <c r="H44" s="56"/>
      <c r="I44" s="56"/>
      <c r="J44" s="58"/>
      <c r="K44" s="59"/>
      <c r="L44" s="59"/>
      <c r="M44" s="58"/>
      <c r="N44" s="57"/>
      <c r="O44" s="57"/>
      <c r="P44" s="57"/>
      <c r="Q44" s="263"/>
      <c r="R44" s="263"/>
      <c r="S44" s="56"/>
      <c r="T44" s="58"/>
      <c r="U44" s="58"/>
      <c r="V44" s="59"/>
      <c r="W44" s="57"/>
      <c r="X44" s="58"/>
      <c r="Y44" s="58"/>
      <c r="Z44" s="56"/>
      <c r="AA44" s="56"/>
    </row>
    <row r="45" spans="1:27" ht="15.75" x14ac:dyDescent="0.25">
      <c r="A45" s="56"/>
      <c r="B45" s="56"/>
      <c r="C45" s="56"/>
      <c r="D45" s="56"/>
      <c r="E45" s="57"/>
      <c r="F45" s="56"/>
      <c r="G45" s="56"/>
      <c r="H45" s="56"/>
      <c r="I45" s="56"/>
      <c r="J45" s="58"/>
      <c r="K45" s="59"/>
      <c r="L45" s="59"/>
      <c r="M45" s="58"/>
      <c r="N45" s="57"/>
      <c r="O45" s="57"/>
      <c r="P45" s="57"/>
      <c r="Q45" s="263"/>
      <c r="R45" s="263"/>
      <c r="S45" s="56"/>
      <c r="T45" s="58"/>
      <c r="U45" s="58"/>
      <c r="V45" s="59"/>
      <c r="W45" s="57"/>
      <c r="X45" s="58"/>
      <c r="Y45" s="58"/>
      <c r="Z45" s="56"/>
      <c r="AA45" s="56"/>
    </row>
    <row r="46" spans="1:27" ht="15.75" x14ac:dyDescent="0.25">
      <c r="A46" s="56"/>
      <c r="B46" s="56"/>
      <c r="C46" s="56"/>
      <c r="D46" s="56"/>
      <c r="E46" s="57"/>
      <c r="F46" s="56"/>
      <c r="G46" s="56"/>
      <c r="H46" s="56"/>
      <c r="I46" s="56"/>
      <c r="J46" s="58"/>
      <c r="K46" s="59"/>
      <c r="L46" s="59"/>
      <c r="M46" s="58"/>
      <c r="N46" s="57"/>
      <c r="O46" s="57"/>
      <c r="P46" s="57"/>
      <c r="Q46" s="263"/>
      <c r="R46" s="263"/>
      <c r="S46" s="56"/>
      <c r="T46" s="58"/>
      <c r="U46" s="58"/>
      <c r="V46" s="59"/>
      <c r="W46" s="57"/>
      <c r="X46" s="58"/>
      <c r="Y46" s="58"/>
      <c r="Z46" s="56"/>
      <c r="AA46" s="56"/>
    </row>
    <row r="47" spans="1:27" ht="15.75" x14ac:dyDescent="0.25">
      <c r="A47" s="56"/>
      <c r="B47" s="56"/>
      <c r="C47" s="56"/>
      <c r="D47" s="56"/>
      <c r="E47" s="57"/>
      <c r="F47" s="56"/>
      <c r="G47" s="56"/>
      <c r="H47" s="56"/>
      <c r="I47" s="56"/>
      <c r="J47" s="58"/>
      <c r="K47" s="59"/>
      <c r="L47" s="59"/>
      <c r="M47" s="58"/>
      <c r="N47" s="57"/>
      <c r="O47" s="57"/>
      <c r="P47" s="57"/>
      <c r="Q47" s="263"/>
      <c r="R47" s="263"/>
      <c r="S47" s="56"/>
      <c r="T47" s="58"/>
      <c r="U47" s="58"/>
      <c r="V47" s="59"/>
      <c r="W47" s="57"/>
      <c r="X47" s="58"/>
      <c r="Y47" s="58"/>
      <c r="Z47" s="56"/>
      <c r="AA47" s="56"/>
    </row>
    <row r="48" spans="1:27" ht="15.75" x14ac:dyDescent="0.25">
      <c r="A48" s="56"/>
      <c r="B48" s="56"/>
      <c r="C48" s="56"/>
      <c r="D48" s="56"/>
      <c r="E48" s="57"/>
      <c r="F48" s="56"/>
      <c r="G48" s="56"/>
      <c r="H48" s="56"/>
      <c r="I48" s="56"/>
      <c r="J48" s="58"/>
      <c r="K48" s="59"/>
      <c r="L48" s="59"/>
      <c r="M48" s="58"/>
      <c r="N48" s="57"/>
      <c r="O48" s="57"/>
      <c r="P48" s="57"/>
      <c r="Q48" s="263"/>
      <c r="R48" s="263"/>
      <c r="S48" s="56"/>
      <c r="T48" s="58"/>
      <c r="U48" s="58"/>
      <c r="V48" s="59"/>
      <c r="W48" s="57"/>
      <c r="X48" s="58"/>
      <c r="Y48" s="58"/>
      <c r="Z48" s="56"/>
      <c r="AA48" s="56"/>
    </row>
    <row r="49" spans="1:27" ht="15.75" x14ac:dyDescent="0.25">
      <c r="A49" s="56"/>
      <c r="B49" s="56"/>
      <c r="C49" s="56"/>
      <c r="D49" s="56"/>
      <c r="E49" s="57"/>
      <c r="F49" s="56"/>
      <c r="G49" s="56"/>
      <c r="H49" s="56"/>
      <c r="I49" s="56"/>
      <c r="J49" s="58"/>
      <c r="K49" s="59"/>
      <c r="L49" s="59"/>
      <c r="M49" s="58"/>
      <c r="N49" s="57"/>
      <c r="O49" s="57"/>
      <c r="P49" s="57"/>
      <c r="Q49" s="263"/>
      <c r="R49" s="263"/>
      <c r="S49" s="56"/>
      <c r="T49" s="58"/>
      <c r="U49" s="58"/>
      <c r="V49" s="59"/>
      <c r="W49" s="57"/>
      <c r="X49" s="58"/>
      <c r="Y49" s="58"/>
      <c r="Z49" s="56"/>
      <c r="AA49" s="56"/>
    </row>
    <row r="50" spans="1:27" ht="15.75" x14ac:dyDescent="0.25">
      <c r="A50" s="56"/>
      <c r="B50" s="56"/>
      <c r="C50" s="56"/>
      <c r="D50" s="56"/>
      <c r="E50" s="57"/>
      <c r="F50" s="56"/>
      <c r="G50" s="56"/>
      <c r="H50" s="56"/>
      <c r="I50" s="56"/>
      <c r="J50" s="58"/>
      <c r="K50" s="59"/>
      <c r="L50" s="59"/>
      <c r="M50" s="58"/>
      <c r="N50" s="57"/>
      <c r="O50" s="57"/>
      <c r="P50" s="57"/>
      <c r="Q50" s="263"/>
      <c r="R50" s="263"/>
      <c r="S50" s="56"/>
      <c r="T50" s="58"/>
      <c r="U50" s="58"/>
      <c r="V50" s="59"/>
      <c r="W50" s="57"/>
      <c r="X50" s="58"/>
      <c r="Y50" s="58"/>
      <c r="Z50" s="56"/>
      <c r="AA50" s="56"/>
    </row>
    <row r="51" spans="1:27" ht="15.75" x14ac:dyDescent="0.25">
      <c r="A51" s="56"/>
      <c r="B51" s="56"/>
      <c r="C51" s="56"/>
      <c r="D51" s="56"/>
      <c r="E51" s="57"/>
      <c r="F51" s="56"/>
      <c r="G51" s="56"/>
      <c r="H51" s="56"/>
      <c r="I51" s="56"/>
      <c r="J51" s="58"/>
      <c r="K51" s="59"/>
      <c r="L51" s="59"/>
      <c r="M51" s="58"/>
      <c r="N51" s="57"/>
      <c r="O51" s="57"/>
      <c r="P51" s="57"/>
      <c r="Q51" s="263"/>
      <c r="R51" s="263"/>
      <c r="S51" s="56"/>
      <c r="T51" s="58"/>
      <c r="U51" s="58"/>
      <c r="V51" s="59"/>
      <c r="W51" s="57"/>
      <c r="X51" s="58"/>
      <c r="Y51" s="58"/>
      <c r="Z51" s="56"/>
      <c r="AA51" s="56"/>
    </row>
    <row r="52" spans="1:27" ht="15.75" x14ac:dyDescent="0.25">
      <c r="A52" s="56"/>
      <c r="B52" s="56"/>
      <c r="C52" s="56"/>
      <c r="D52" s="56"/>
      <c r="E52" s="57"/>
      <c r="F52" s="56"/>
      <c r="G52" s="56"/>
      <c r="H52" s="56"/>
      <c r="I52" s="56"/>
      <c r="J52" s="58"/>
      <c r="K52" s="59"/>
      <c r="L52" s="59"/>
      <c r="M52" s="58"/>
      <c r="N52" s="57"/>
      <c r="O52" s="57"/>
      <c r="P52" s="57"/>
      <c r="Q52" s="263"/>
      <c r="R52" s="263"/>
      <c r="S52" s="56"/>
      <c r="T52" s="58"/>
      <c r="U52" s="58"/>
      <c r="V52" s="59"/>
      <c r="W52" s="57"/>
      <c r="X52" s="58"/>
      <c r="Y52" s="58"/>
      <c r="Z52" s="56"/>
      <c r="AA52" s="56"/>
    </row>
    <row r="53" spans="1:27" ht="15.75" x14ac:dyDescent="0.25">
      <c r="A53" s="56"/>
      <c r="B53" s="56"/>
      <c r="C53" s="56"/>
      <c r="D53" s="56"/>
      <c r="E53" s="57"/>
      <c r="F53" s="56"/>
      <c r="G53" s="56"/>
      <c r="H53" s="56"/>
      <c r="I53" s="56"/>
      <c r="J53" s="58"/>
      <c r="K53" s="59"/>
      <c r="L53" s="59"/>
      <c r="M53" s="58"/>
      <c r="N53" s="57"/>
      <c r="O53" s="57"/>
      <c r="P53" s="57"/>
      <c r="Q53" s="263"/>
      <c r="R53" s="263"/>
      <c r="S53" s="56"/>
      <c r="T53" s="58"/>
      <c r="U53" s="58"/>
      <c r="V53" s="59"/>
      <c r="W53" s="57"/>
      <c r="X53" s="58"/>
      <c r="Y53" s="58"/>
      <c r="Z53" s="56"/>
      <c r="AA53" s="56"/>
    </row>
    <row r="54" spans="1:27" ht="15.75" x14ac:dyDescent="0.25">
      <c r="A54" s="56"/>
      <c r="B54" s="56"/>
      <c r="C54" s="56"/>
      <c r="D54" s="56"/>
      <c r="E54" s="57"/>
      <c r="F54" s="56"/>
      <c r="G54" s="56"/>
      <c r="H54" s="56"/>
      <c r="I54" s="56"/>
      <c r="J54" s="58"/>
      <c r="K54" s="59"/>
      <c r="L54" s="59"/>
      <c r="M54" s="58"/>
      <c r="N54" s="57"/>
      <c r="O54" s="57"/>
      <c r="P54" s="57"/>
      <c r="Q54" s="263"/>
      <c r="R54" s="263"/>
      <c r="S54" s="56"/>
      <c r="T54" s="58"/>
      <c r="U54" s="58"/>
      <c r="V54" s="59"/>
      <c r="W54" s="57"/>
      <c r="X54" s="58"/>
      <c r="Y54" s="58"/>
      <c r="Z54" s="56"/>
      <c r="AA54" s="56"/>
    </row>
    <row r="55" spans="1:27" ht="15.75" x14ac:dyDescent="0.25">
      <c r="A55" s="56"/>
      <c r="B55" s="56"/>
      <c r="C55" s="56"/>
      <c r="D55" s="56"/>
      <c r="E55" s="57"/>
      <c r="F55" s="56"/>
      <c r="G55" s="56"/>
      <c r="H55" s="56"/>
      <c r="I55" s="56"/>
      <c r="J55" s="58"/>
      <c r="K55" s="59"/>
      <c r="L55" s="59"/>
      <c r="M55" s="58"/>
      <c r="N55" s="57"/>
      <c r="O55" s="57"/>
      <c r="P55" s="57"/>
      <c r="Q55" s="263"/>
      <c r="R55" s="263"/>
      <c r="S55" s="56"/>
      <c r="T55" s="58"/>
      <c r="U55" s="58"/>
      <c r="V55" s="59"/>
      <c r="W55" s="57"/>
      <c r="X55" s="58"/>
      <c r="Y55" s="58"/>
      <c r="Z55" s="56"/>
      <c r="AA55" s="56"/>
    </row>
    <row r="56" spans="1:27" ht="15.75" x14ac:dyDescent="0.25">
      <c r="A56" s="56"/>
      <c r="B56" s="56"/>
      <c r="C56" s="56"/>
      <c r="D56" s="56"/>
      <c r="E56" s="57"/>
      <c r="F56" s="56"/>
      <c r="G56" s="56"/>
      <c r="H56" s="56"/>
      <c r="I56" s="56"/>
      <c r="J56" s="58"/>
      <c r="K56" s="59"/>
      <c r="L56" s="59"/>
      <c r="M56" s="58"/>
      <c r="N56" s="57"/>
      <c r="O56" s="57"/>
      <c r="P56" s="57"/>
      <c r="Q56" s="263"/>
      <c r="R56" s="263"/>
      <c r="S56" s="56"/>
      <c r="T56" s="58"/>
      <c r="U56" s="58"/>
      <c r="V56" s="59"/>
      <c r="W56" s="57"/>
      <c r="X56" s="58"/>
      <c r="Y56" s="58"/>
      <c r="Z56" s="56"/>
      <c r="AA56" s="56"/>
    </row>
    <row r="57" spans="1:27" ht="15.75" x14ac:dyDescent="0.25">
      <c r="A57" s="56"/>
      <c r="B57" s="56"/>
      <c r="C57" s="56"/>
      <c r="D57" s="56"/>
      <c r="E57" s="57"/>
      <c r="F57" s="56"/>
      <c r="G57" s="56"/>
      <c r="H57" s="56"/>
      <c r="I57" s="56"/>
      <c r="J57" s="58"/>
      <c r="K57" s="59"/>
      <c r="L57" s="59"/>
      <c r="M57" s="58"/>
      <c r="N57" s="57"/>
      <c r="O57" s="57"/>
      <c r="P57" s="57"/>
      <c r="Q57" s="263"/>
      <c r="R57" s="263"/>
      <c r="S57" s="56"/>
      <c r="T57" s="58"/>
      <c r="U57" s="58"/>
      <c r="V57" s="59"/>
      <c r="W57" s="57"/>
      <c r="X57" s="58"/>
      <c r="Y57" s="58"/>
      <c r="Z57" s="56"/>
      <c r="AA57" s="56"/>
    </row>
    <row r="58" spans="1:27" ht="15.75" x14ac:dyDescent="0.25">
      <c r="A58" s="56"/>
      <c r="B58" s="56"/>
      <c r="C58" s="56"/>
      <c r="D58" s="56"/>
      <c r="E58" s="57"/>
      <c r="F58" s="56"/>
      <c r="G58" s="56"/>
      <c r="H58" s="56"/>
      <c r="I58" s="56"/>
      <c r="J58" s="58"/>
      <c r="K58" s="59"/>
      <c r="L58" s="59"/>
      <c r="M58" s="58"/>
      <c r="N58" s="57"/>
      <c r="O58" s="57"/>
      <c r="P58" s="57"/>
      <c r="Q58" s="263"/>
      <c r="R58" s="263"/>
      <c r="S58" s="56"/>
      <c r="T58" s="58"/>
      <c r="U58" s="58"/>
      <c r="V58" s="59"/>
      <c r="W58" s="57"/>
      <c r="X58" s="58"/>
      <c r="Y58" s="58"/>
      <c r="Z58" s="56"/>
      <c r="AA58" s="56"/>
    </row>
    <row r="59" spans="1:27" ht="15.75" x14ac:dyDescent="0.25">
      <c r="A59" s="56"/>
      <c r="B59" s="56"/>
      <c r="C59" s="56"/>
      <c r="D59" s="56"/>
      <c r="E59" s="57"/>
      <c r="F59" s="56"/>
      <c r="G59" s="56"/>
      <c r="H59" s="56"/>
      <c r="I59" s="56"/>
      <c r="J59" s="58"/>
      <c r="K59" s="59"/>
      <c r="L59" s="59"/>
      <c r="M59" s="58"/>
      <c r="N59" s="57"/>
      <c r="O59" s="57"/>
      <c r="P59" s="57"/>
      <c r="Q59" s="263"/>
      <c r="R59" s="263"/>
      <c r="S59" s="56"/>
      <c r="T59" s="58"/>
      <c r="U59" s="58"/>
      <c r="V59" s="59"/>
      <c r="W59" s="57"/>
      <c r="X59" s="58"/>
      <c r="Y59" s="58"/>
      <c r="Z59" s="56"/>
      <c r="AA59" s="56"/>
    </row>
    <row r="60" spans="1:27" ht="15.75" x14ac:dyDescent="0.25">
      <c r="A60" s="56"/>
      <c r="B60" s="56"/>
      <c r="C60" s="56"/>
      <c r="D60" s="56"/>
      <c r="E60" s="57"/>
      <c r="F60" s="56"/>
      <c r="G60" s="56"/>
      <c r="H60" s="56"/>
      <c r="I60" s="56"/>
      <c r="J60" s="58"/>
      <c r="K60" s="59"/>
      <c r="L60" s="59"/>
      <c r="M60" s="58"/>
      <c r="N60" s="57"/>
      <c r="O60" s="57"/>
      <c r="P60" s="57"/>
      <c r="Q60" s="263"/>
      <c r="R60" s="263"/>
      <c r="S60" s="56"/>
      <c r="T60" s="58"/>
      <c r="U60" s="58"/>
      <c r="V60" s="59"/>
      <c r="W60" s="57"/>
      <c r="X60" s="58"/>
      <c r="Y60" s="58"/>
      <c r="Z60" s="56"/>
      <c r="AA60" s="56"/>
    </row>
    <row r="61" spans="1:27" ht="15.75" x14ac:dyDescent="0.25">
      <c r="A61" s="56"/>
      <c r="B61" s="56"/>
      <c r="C61" s="56"/>
      <c r="D61" s="56"/>
      <c r="E61" s="57"/>
      <c r="F61" s="56"/>
      <c r="G61" s="56"/>
      <c r="H61" s="56"/>
      <c r="I61" s="56"/>
      <c r="J61" s="58"/>
      <c r="K61" s="59"/>
      <c r="L61" s="59"/>
      <c r="M61" s="58"/>
      <c r="N61" s="57"/>
      <c r="O61" s="57"/>
      <c r="P61" s="57"/>
      <c r="Q61" s="263"/>
      <c r="R61" s="263"/>
      <c r="S61" s="56"/>
      <c r="T61" s="58"/>
      <c r="U61" s="58"/>
      <c r="V61" s="59"/>
      <c r="W61" s="57"/>
      <c r="X61" s="58"/>
      <c r="Y61" s="58"/>
      <c r="Z61" s="56"/>
      <c r="AA61" s="56"/>
    </row>
    <row r="62" spans="1:27" ht="15.75" x14ac:dyDescent="0.25">
      <c r="A62" s="56"/>
      <c r="B62" s="56"/>
      <c r="C62" s="56"/>
      <c r="D62" s="56"/>
      <c r="E62" s="57"/>
      <c r="F62" s="56"/>
      <c r="G62" s="56"/>
      <c r="H62" s="56"/>
      <c r="I62" s="56"/>
      <c r="J62" s="58"/>
      <c r="K62" s="59"/>
      <c r="L62" s="59"/>
      <c r="M62" s="58"/>
      <c r="N62" s="57"/>
      <c r="O62" s="57"/>
      <c r="P62" s="57"/>
      <c r="Q62" s="263"/>
      <c r="R62" s="263"/>
      <c r="S62" s="56"/>
      <c r="T62" s="58"/>
      <c r="U62" s="58"/>
      <c r="V62" s="59"/>
      <c r="W62" s="57"/>
      <c r="X62" s="58"/>
      <c r="Y62" s="58"/>
      <c r="Z62" s="56"/>
      <c r="AA62" s="56"/>
    </row>
    <row r="63" spans="1:27" ht="15.75" x14ac:dyDescent="0.25">
      <c r="A63" s="56"/>
      <c r="B63" s="56"/>
      <c r="C63" s="56"/>
      <c r="D63" s="56"/>
      <c r="E63" s="57"/>
      <c r="F63" s="56"/>
      <c r="G63" s="56"/>
      <c r="H63" s="56"/>
      <c r="I63" s="56"/>
      <c r="J63" s="58"/>
      <c r="K63" s="59"/>
      <c r="L63" s="59"/>
      <c r="M63" s="58"/>
      <c r="N63" s="57"/>
      <c r="O63" s="57"/>
      <c r="P63" s="57"/>
      <c r="Q63" s="263"/>
      <c r="R63" s="263"/>
      <c r="S63" s="56"/>
      <c r="T63" s="58"/>
      <c r="U63" s="58"/>
      <c r="V63" s="59"/>
      <c r="W63" s="57"/>
      <c r="X63" s="58"/>
      <c r="Y63" s="58"/>
      <c r="Z63" s="56"/>
      <c r="AA63" s="56"/>
    </row>
    <row r="64" spans="1:27" ht="15.75" x14ac:dyDescent="0.25">
      <c r="A64" s="56"/>
      <c r="B64" s="56"/>
      <c r="C64" s="56"/>
      <c r="D64" s="56"/>
      <c r="E64" s="57"/>
      <c r="F64" s="56"/>
      <c r="G64" s="56"/>
      <c r="H64" s="56"/>
      <c r="I64" s="56"/>
      <c r="J64" s="58"/>
      <c r="K64" s="59"/>
      <c r="L64" s="59"/>
      <c r="M64" s="58"/>
      <c r="N64" s="57"/>
      <c r="O64" s="57"/>
      <c r="P64" s="57"/>
      <c r="Q64" s="263"/>
      <c r="R64" s="263"/>
      <c r="S64" s="56"/>
      <c r="T64" s="58"/>
      <c r="U64" s="58"/>
      <c r="V64" s="59"/>
      <c r="W64" s="57"/>
      <c r="X64" s="58"/>
      <c r="Y64" s="58"/>
      <c r="Z64" s="56"/>
      <c r="AA64" s="56"/>
    </row>
    <row r="65" spans="1:27" ht="15.75" x14ac:dyDescent="0.25">
      <c r="A65" s="56"/>
      <c r="B65" s="56"/>
      <c r="C65" s="56"/>
      <c r="D65" s="56"/>
      <c r="E65" s="57"/>
      <c r="F65" s="56"/>
      <c r="G65" s="56"/>
      <c r="H65" s="56"/>
      <c r="I65" s="56"/>
      <c r="J65" s="58"/>
      <c r="K65" s="59"/>
      <c r="L65" s="59"/>
      <c r="M65" s="58"/>
      <c r="N65" s="57"/>
      <c r="O65" s="57"/>
      <c r="P65" s="57"/>
      <c r="Q65" s="263"/>
      <c r="R65" s="263"/>
      <c r="S65" s="56"/>
      <c r="T65" s="58"/>
      <c r="U65" s="58"/>
      <c r="V65" s="59"/>
      <c r="W65" s="57"/>
      <c r="X65" s="58"/>
      <c r="Y65" s="58"/>
      <c r="Z65" s="56"/>
      <c r="AA65" s="56"/>
    </row>
    <row r="66" spans="1:27" ht="15.75" x14ac:dyDescent="0.25">
      <c r="A66" s="56"/>
      <c r="B66" s="56"/>
      <c r="C66" s="56"/>
      <c r="D66" s="56"/>
      <c r="E66" s="57"/>
      <c r="F66" s="56"/>
      <c r="G66" s="56"/>
      <c r="H66" s="56"/>
      <c r="I66" s="56"/>
      <c r="J66" s="58"/>
      <c r="K66" s="59"/>
      <c r="L66" s="59"/>
      <c r="M66" s="58"/>
      <c r="N66" s="57"/>
      <c r="O66" s="57"/>
      <c r="P66" s="57"/>
      <c r="Q66" s="263"/>
      <c r="R66" s="263"/>
      <c r="S66" s="56"/>
      <c r="T66" s="58"/>
      <c r="U66" s="58"/>
      <c r="V66" s="59"/>
      <c r="W66" s="57"/>
      <c r="X66" s="58"/>
      <c r="Y66" s="58"/>
      <c r="Z66" s="56"/>
      <c r="AA66" s="56"/>
    </row>
    <row r="67" spans="1:27" ht="15.75" x14ac:dyDescent="0.25">
      <c r="A67" s="56"/>
      <c r="B67" s="56"/>
      <c r="C67" s="56"/>
      <c r="D67" s="56"/>
      <c r="E67" s="57"/>
      <c r="F67" s="56"/>
      <c r="G67" s="56"/>
      <c r="H67" s="56"/>
      <c r="I67" s="56"/>
      <c r="J67" s="58"/>
      <c r="K67" s="59"/>
      <c r="L67" s="59"/>
      <c r="M67" s="58"/>
      <c r="N67" s="57"/>
      <c r="O67" s="57"/>
      <c r="P67" s="57"/>
      <c r="Q67" s="263"/>
      <c r="R67" s="263"/>
      <c r="S67" s="56"/>
      <c r="T67" s="58"/>
      <c r="U67" s="58"/>
      <c r="V67" s="59"/>
      <c r="W67" s="57"/>
      <c r="X67" s="58"/>
      <c r="Y67" s="58"/>
      <c r="Z67" s="56"/>
      <c r="AA67" s="56"/>
    </row>
    <row r="68" spans="1:27" ht="15.75" x14ac:dyDescent="0.25">
      <c r="A68" s="56"/>
      <c r="B68" s="56"/>
      <c r="C68" s="56"/>
      <c r="D68" s="56"/>
      <c r="E68" s="57"/>
      <c r="F68" s="56"/>
      <c r="G68" s="56"/>
      <c r="H68" s="56"/>
      <c r="I68" s="56"/>
      <c r="J68" s="58"/>
      <c r="K68" s="59"/>
      <c r="L68" s="59"/>
      <c r="M68" s="58"/>
      <c r="N68" s="57"/>
      <c r="O68" s="57"/>
      <c r="P68" s="57"/>
      <c r="Q68" s="263"/>
      <c r="R68" s="263"/>
      <c r="S68" s="56"/>
      <c r="T68" s="58"/>
      <c r="U68" s="58"/>
      <c r="V68" s="59"/>
      <c r="W68" s="57"/>
      <c r="X68" s="58"/>
      <c r="Y68" s="58"/>
      <c r="Z68" s="56"/>
      <c r="AA68" s="56"/>
    </row>
    <row r="69" spans="1:27" ht="15.75" x14ac:dyDescent="0.25">
      <c r="A69" s="56"/>
      <c r="B69" s="56"/>
      <c r="C69" s="56"/>
      <c r="D69" s="56"/>
      <c r="E69" s="57"/>
      <c r="F69" s="56"/>
      <c r="G69" s="56"/>
      <c r="H69" s="56"/>
      <c r="I69" s="56"/>
      <c r="J69" s="58"/>
      <c r="K69" s="59"/>
      <c r="L69" s="59"/>
      <c r="M69" s="58"/>
      <c r="N69" s="57"/>
      <c r="O69" s="57"/>
      <c r="P69" s="57"/>
      <c r="Q69" s="263"/>
      <c r="R69" s="263"/>
      <c r="S69" s="56"/>
      <c r="T69" s="58"/>
      <c r="U69" s="58"/>
      <c r="V69" s="59"/>
      <c r="W69" s="57"/>
      <c r="X69" s="58"/>
      <c r="Y69" s="58"/>
      <c r="Z69" s="56"/>
      <c r="AA69" s="56"/>
    </row>
    <row r="70" spans="1:27" ht="15.75" x14ac:dyDescent="0.25">
      <c r="A70" s="56"/>
      <c r="B70" s="56"/>
      <c r="C70" s="56"/>
      <c r="D70" s="56"/>
      <c r="E70" s="57"/>
      <c r="F70" s="56"/>
      <c r="G70" s="56"/>
      <c r="H70" s="56"/>
      <c r="I70" s="56"/>
      <c r="J70" s="58"/>
      <c r="K70" s="59"/>
      <c r="L70" s="59"/>
      <c r="M70" s="58"/>
      <c r="N70" s="57"/>
      <c r="O70" s="57"/>
      <c r="P70" s="57"/>
      <c r="Q70" s="263"/>
      <c r="R70" s="263"/>
      <c r="S70" s="56"/>
      <c r="T70" s="58"/>
      <c r="U70" s="58"/>
      <c r="V70" s="59"/>
      <c r="W70" s="57"/>
      <c r="X70" s="58"/>
      <c r="Y70" s="58"/>
      <c r="Z70" s="56"/>
      <c r="AA70" s="56"/>
    </row>
    <row r="71" spans="1:27" ht="15.75" x14ac:dyDescent="0.25">
      <c r="A71" s="56"/>
      <c r="B71" s="56"/>
      <c r="C71" s="56"/>
      <c r="D71" s="56"/>
      <c r="E71" s="57"/>
      <c r="F71" s="56"/>
      <c r="G71" s="56"/>
      <c r="H71" s="56"/>
      <c r="I71" s="56"/>
      <c r="J71" s="58"/>
      <c r="K71" s="59"/>
      <c r="L71" s="59"/>
      <c r="M71" s="58"/>
      <c r="N71" s="57"/>
      <c r="O71" s="57"/>
      <c r="P71" s="57"/>
      <c r="Q71" s="263"/>
      <c r="R71" s="263"/>
      <c r="S71" s="56"/>
      <c r="T71" s="58"/>
      <c r="U71" s="58"/>
      <c r="V71" s="59"/>
      <c r="W71" s="57"/>
      <c r="X71" s="58"/>
      <c r="Y71" s="58"/>
      <c r="Z71" s="56"/>
      <c r="AA71" s="56"/>
    </row>
    <row r="72" spans="1:27" ht="15.75" x14ac:dyDescent="0.25">
      <c r="A72" s="56"/>
      <c r="B72" s="56"/>
      <c r="C72" s="56"/>
      <c r="D72" s="56"/>
      <c r="E72" s="57"/>
      <c r="F72" s="56"/>
      <c r="G72" s="56"/>
      <c r="H72" s="56"/>
      <c r="I72" s="56"/>
      <c r="J72" s="58"/>
      <c r="K72" s="59"/>
      <c r="L72" s="59"/>
      <c r="M72" s="58"/>
      <c r="N72" s="57"/>
      <c r="O72" s="57"/>
      <c r="P72" s="57"/>
      <c r="Q72" s="263"/>
      <c r="R72" s="263"/>
      <c r="S72" s="56"/>
      <c r="T72" s="58"/>
      <c r="U72" s="58"/>
      <c r="V72" s="59"/>
      <c r="W72" s="57"/>
      <c r="X72" s="58"/>
      <c r="Y72" s="58"/>
      <c r="Z72" s="56"/>
      <c r="AA72" s="56"/>
    </row>
    <row r="73" spans="1:27" ht="15.75" x14ac:dyDescent="0.25">
      <c r="A73" s="56"/>
      <c r="B73" s="56"/>
      <c r="C73" s="56"/>
      <c r="D73" s="56"/>
      <c r="E73" s="57"/>
      <c r="F73" s="56"/>
      <c r="G73" s="56"/>
      <c r="H73" s="56"/>
      <c r="I73" s="56"/>
      <c r="J73" s="58"/>
      <c r="K73" s="59"/>
      <c r="L73" s="59"/>
      <c r="M73" s="58"/>
      <c r="N73" s="57"/>
      <c r="O73" s="57"/>
      <c r="P73" s="57"/>
      <c r="Q73" s="263"/>
      <c r="R73" s="263"/>
      <c r="S73" s="56"/>
      <c r="T73" s="58"/>
      <c r="U73" s="58"/>
      <c r="V73" s="59"/>
      <c r="W73" s="57"/>
      <c r="X73" s="58"/>
      <c r="Y73" s="58"/>
      <c r="Z73" s="56"/>
      <c r="AA73" s="56"/>
    </row>
    <row r="74" spans="1:27" ht="15.75" x14ac:dyDescent="0.25">
      <c r="A74" s="56"/>
      <c r="B74" s="56"/>
      <c r="C74" s="56"/>
      <c r="D74" s="56"/>
      <c r="E74" s="57"/>
      <c r="F74" s="56"/>
      <c r="G74" s="56"/>
      <c r="H74" s="56"/>
      <c r="I74" s="56"/>
      <c r="J74" s="58"/>
      <c r="K74" s="59"/>
      <c r="L74" s="59"/>
      <c r="M74" s="58"/>
      <c r="N74" s="57"/>
      <c r="O74" s="57"/>
      <c r="P74" s="57"/>
      <c r="Q74" s="263"/>
      <c r="R74" s="263"/>
      <c r="S74" s="56"/>
      <c r="T74" s="58"/>
      <c r="U74" s="58"/>
      <c r="V74" s="59"/>
      <c r="W74" s="57"/>
      <c r="X74" s="58"/>
      <c r="Y74" s="58"/>
      <c r="Z74" s="56"/>
      <c r="AA74" s="56"/>
    </row>
    <row r="75" spans="1:27" ht="15.75" x14ac:dyDescent="0.25">
      <c r="A75" s="56"/>
      <c r="B75" s="56"/>
      <c r="C75" s="56"/>
      <c r="D75" s="56"/>
      <c r="E75" s="57"/>
      <c r="F75" s="56"/>
      <c r="G75" s="56"/>
      <c r="H75" s="56"/>
      <c r="I75" s="56"/>
      <c r="J75" s="58"/>
      <c r="K75" s="59"/>
      <c r="L75" s="59"/>
      <c r="M75" s="58"/>
      <c r="N75" s="57"/>
      <c r="O75" s="57"/>
      <c r="P75" s="57"/>
      <c r="Q75" s="263"/>
      <c r="R75" s="263"/>
      <c r="S75" s="56"/>
      <c r="T75" s="58"/>
      <c r="U75" s="58"/>
      <c r="V75" s="59"/>
      <c r="W75" s="57"/>
      <c r="X75" s="58"/>
      <c r="Y75" s="58"/>
      <c r="Z75" s="56"/>
      <c r="AA75" s="56"/>
    </row>
    <row r="76" spans="1:27" ht="15.75" x14ac:dyDescent="0.25">
      <c r="A76" s="56"/>
      <c r="B76" s="56"/>
      <c r="C76" s="56"/>
      <c r="D76" s="56"/>
      <c r="E76" s="57"/>
      <c r="F76" s="56"/>
      <c r="G76" s="56"/>
      <c r="H76" s="56"/>
      <c r="I76" s="56"/>
      <c r="J76" s="58"/>
      <c r="K76" s="59"/>
      <c r="L76" s="59"/>
      <c r="M76" s="58"/>
      <c r="N76" s="57"/>
      <c r="O76" s="57"/>
      <c r="P76" s="57"/>
      <c r="Q76" s="263"/>
      <c r="R76" s="263"/>
      <c r="S76" s="56"/>
      <c r="T76" s="58"/>
      <c r="U76" s="58"/>
      <c r="V76" s="59"/>
      <c r="W76" s="57"/>
      <c r="X76" s="58"/>
      <c r="Y76" s="58"/>
      <c r="Z76" s="56"/>
      <c r="AA76" s="56"/>
    </row>
    <row r="77" spans="1:27" ht="15.75" x14ac:dyDescent="0.25">
      <c r="A77" s="56"/>
      <c r="B77" s="56"/>
      <c r="C77" s="56"/>
      <c r="D77" s="56"/>
      <c r="E77" s="57"/>
      <c r="F77" s="56"/>
      <c r="G77" s="56"/>
      <c r="H77" s="56"/>
      <c r="I77" s="56"/>
      <c r="J77" s="58"/>
      <c r="K77" s="59"/>
      <c r="L77" s="59"/>
      <c r="M77" s="58"/>
      <c r="N77" s="57"/>
      <c r="O77" s="57"/>
      <c r="P77" s="57"/>
      <c r="Q77" s="263"/>
      <c r="R77" s="263"/>
      <c r="S77" s="56"/>
      <c r="T77" s="58"/>
      <c r="U77" s="58"/>
      <c r="V77" s="59"/>
      <c r="W77" s="57"/>
      <c r="X77" s="58"/>
      <c r="Y77" s="58"/>
      <c r="Z77" s="56"/>
      <c r="AA77" s="56"/>
    </row>
    <row r="78" spans="1:27" ht="15.75" x14ac:dyDescent="0.25">
      <c r="A78" s="56"/>
      <c r="B78" s="56"/>
      <c r="C78" s="56"/>
      <c r="D78" s="56"/>
      <c r="E78" s="57"/>
      <c r="F78" s="56"/>
      <c r="G78" s="56"/>
      <c r="H78" s="56"/>
      <c r="I78" s="56"/>
      <c r="J78" s="58"/>
      <c r="K78" s="59"/>
      <c r="L78" s="59"/>
      <c r="M78" s="58"/>
      <c r="N78" s="57"/>
      <c r="O78" s="57"/>
      <c r="P78" s="57"/>
      <c r="Q78" s="263"/>
      <c r="R78" s="263"/>
      <c r="S78" s="56"/>
      <c r="T78" s="58"/>
      <c r="U78" s="58"/>
      <c r="V78" s="59"/>
      <c r="W78" s="57"/>
      <c r="X78" s="58"/>
      <c r="Y78" s="58"/>
      <c r="Z78" s="56"/>
      <c r="AA78" s="56"/>
    </row>
    <row r="79" spans="1:27" ht="15.75" x14ac:dyDescent="0.25">
      <c r="A79" s="56"/>
      <c r="B79" s="56"/>
      <c r="C79" s="56"/>
      <c r="D79" s="56"/>
      <c r="E79" s="57"/>
      <c r="F79" s="56"/>
      <c r="G79" s="56"/>
      <c r="H79" s="56"/>
      <c r="I79" s="56"/>
      <c r="J79" s="58"/>
      <c r="K79" s="59"/>
      <c r="L79" s="59"/>
      <c r="M79" s="58"/>
      <c r="N79" s="57"/>
      <c r="O79" s="57"/>
      <c r="P79" s="57"/>
      <c r="Q79" s="263"/>
      <c r="R79" s="263"/>
      <c r="S79" s="56"/>
      <c r="T79" s="58"/>
      <c r="U79" s="58"/>
      <c r="V79" s="59"/>
      <c r="W79" s="57"/>
      <c r="X79" s="58"/>
      <c r="Y79" s="58"/>
      <c r="Z79" s="56"/>
      <c r="AA79" s="56"/>
    </row>
    <row r="80" spans="1:27" ht="15.75" x14ac:dyDescent="0.25">
      <c r="A80" s="56"/>
      <c r="B80" s="56"/>
      <c r="C80" s="56"/>
      <c r="D80" s="56"/>
      <c r="E80" s="57"/>
      <c r="F80" s="56"/>
      <c r="G80" s="56"/>
      <c r="H80" s="56"/>
      <c r="I80" s="56"/>
      <c r="J80" s="58"/>
      <c r="K80" s="59"/>
      <c r="L80" s="59"/>
      <c r="M80" s="58"/>
      <c r="N80" s="57"/>
      <c r="O80" s="57"/>
      <c r="P80" s="57"/>
      <c r="Q80" s="263"/>
      <c r="R80" s="263"/>
      <c r="S80" s="56"/>
      <c r="T80" s="58"/>
      <c r="U80" s="58"/>
      <c r="V80" s="59"/>
      <c r="W80" s="57"/>
      <c r="X80" s="58"/>
      <c r="Y80" s="58"/>
      <c r="Z80" s="56"/>
      <c r="AA80" s="56"/>
    </row>
    <row r="81" spans="1:27" ht="15.75" x14ac:dyDescent="0.25">
      <c r="A81" s="56"/>
      <c r="B81" s="56"/>
      <c r="C81" s="56"/>
      <c r="D81" s="56"/>
      <c r="E81" s="57"/>
      <c r="F81" s="56"/>
      <c r="G81" s="56"/>
      <c r="H81" s="56"/>
      <c r="I81" s="56"/>
      <c r="J81" s="58"/>
      <c r="K81" s="59"/>
      <c r="L81" s="59"/>
      <c r="M81" s="58"/>
      <c r="N81" s="57"/>
      <c r="O81" s="57"/>
      <c r="P81" s="57"/>
      <c r="Q81" s="263"/>
      <c r="R81" s="263"/>
      <c r="S81" s="56"/>
      <c r="T81" s="58"/>
      <c r="U81" s="58"/>
      <c r="V81" s="59"/>
      <c r="W81" s="57"/>
      <c r="X81" s="58"/>
      <c r="Y81" s="58"/>
      <c r="Z81" s="56"/>
      <c r="AA81" s="56"/>
    </row>
    <row r="82" spans="1:27" ht="15.75" x14ac:dyDescent="0.25">
      <c r="A82" s="56"/>
      <c r="B82" s="56"/>
      <c r="C82" s="56"/>
      <c r="D82" s="56"/>
      <c r="E82" s="57"/>
      <c r="F82" s="56"/>
      <c r="G82" s="56"/>
      <c r="H82" s="56"/>
      <c r="I82" s="56"/>
      <c r="J82" s="58"/>
      <c r="K82" s="59"/>
      <c r="L82" s="59"/>
      <c r="M82" s="58"/>
      <c r="N82" s="57"/>
      <c r="O82" s="57"/>
      <c r="P82" s="57"/>
      <c r="Q82" s="263"/>
      <c r="R82" s="263"/>
      <c r="S82" s="56"/>
      <c r="T82" s="58"/>
      <c r="U82" s="58"/>
      <c r="V82" s="59"/>
      <c r="W82" s="57"/>
      <c r="X82" s="58"/>
      <c r="Y82" s="58"/>
      <c r="Z82" s="56"/>
      <c r="AA82" s="56"/>
    </row>
    <row r="83" spans="1:27" ht="15.75" x14ac:dyDescent="0.25">
      <c r="A83" s="56"/>
      <c r="B83" s="56"/>
      <c r="C83" s="56"/>
      <c r="D83" s="56"/>
      <c r="E83" s="57"/>
      <c r="F83" s="56"/>
      <c r="G83" s="56"/>
      <c r="H83" s="56"/>
      <c r="I83" s="56"/>
      <c r="J83" s="58"/>
      <c r="K83" s="59"/>
      <c r="L83" s="59"/>
      <c r="M83" s="58"/>
      <c r="N83" s="57"/>
      <c r="O83" s="57"/>
      <c r="P83" s="57"/>
      <c r="Q83" s="263"/>
      <c r="R83" s="263"/>
      <c r="S83" s="56"/>
      <c r="T83" s="58"/>
      <c r="U83" s="58"/>
      <c r="V83" s="59"/>
      <c r="W83" s="57"/>
      <c r="X83" s="58"/>
      <c r="Y83" s="58"/>
      <c r="Z83" s="56"/>
      <c r="AA83" s="56"/>
    </row>
    <row r="84" spans="1:27" ht="15.75" x14ac:dyDescent="0.25">
      <c r="A84" s="56"/>
      <c r="B84" s="56"/>
      <c r="C84" s="56"/>
      <c r="D84" s="56"/>
      <c r="E84" s="57"/>
      <c r="F84" s="56"/>
      <c r="G84" s="56"/>
      <c r="H84" s="56"/>
      <c r="I84" s="56"/>
      <c r="J84" s="58"/>
      <c r="K84" s="59"/>
      <c r="L84" s="59"/>
      <c r="M84" s="58"/>
      <c r="N84" s="57"/>
      <c r="O84" s="57"/>
      <c r="P84" s="57"/>
      <c r="Q84" s="263"/>
      <c r="R84" s="263"/>
      <c r="S84" s="56"/>
      <c r="T84" s="58"/>
      <c r="U84" s="58"/>
      <c r="V84" s="59"/>
      <c r="W84" s="57"/>
      <c r="X84" s="58"/>
      <c r="Y84" s="58"/>
      <c r="Z84" s="56"/>
      <c r="AA84" s="56"/>
    </row>
    <row r="85" spans="1:27" ht="15.75" x14ac:dyDescent="0.25">
      <c r="A85" s="56"/>
      <c r="B85" s="56"/>
      <c r="C85" s="56"/>
      <c r="D85" s="56"/>
      <c r="E85" s="57"/>
      <c r="F85" s="56"/>
      <c r="G85" s="56"/>
      <c r="H85" s="56"/>
      <c r="I85" s="56"/>
      <c r="J85" s="58"/>
      <c r="K85" s="59"/>
      <c r="L85" s="59"/>
      <c r="M85" s="58"/>
      <c r="N85" s="57"/>
      <c r="O85" s="57"/>
      <c r="P85" s="57"/>
      <c r="Q85" s="263"/>
      <c r="R85" s="263"/>
      <c r="S85" s="56"/>
      <c r="T85" s="58"/>
      <c r="U85" s="58"/>
      <c r="V85" s="59"/>
      <c r="W85" s="57"/>
      <c r="X85" s="58"/>
      <c r="Y85" s="58"/>
      <c r="Z85" s="56"/>
      <c r="AA85" s="56"/>
    </row>
    <row r="86" spans="1:27" ht="15.75" x14ac:dyDescent="0.25">
      <c r="A86" s="56"/>
      <c r="B86" s="56"/>
      <c r="C86" s="56"/>
      <c r="D86" s="56"/>
      <c r="E86" s="57"/>
      <c r="F86" s="56"/>
      <c r="G86" s="56"/>
      <c r="H86" s="56"/>
      <c r="I86" s="56"/>
      <c r="J86" s="58"/>
      <c r="K86" s="59"/>
      <c r="L86" s="59"/>
      <c r="M86" s="58"/>
      <c r="N86" s="57"/>
      <c r="O86" s="57"/>
      <c r="P86" s="57"/>
      <c r="Q86" s="263"/>
      <c r="R86" s="263"/>
      <c r="S86" s="56"/>
      <c r="T86" s="58"/>
      <c r="U86" s="58"/>
      <c r="V86" s="59"/>
      <c r="W86" s="57"/>
      <c r="X86" s="58"/>
      <c r="Y86" s="58"/>
      <c r="Z86" s="56"/>
      <c r="AA86" s="56"/>
    </row>
    <row r="87" spans="1:27" ht="15.75" x14ac:dyDescent="0.25">
      <c r="A87" s="56"/>
      <c r="B87" s="56"/>
      <c r="C87" s="56"/>
      <c r="D87" s="56"/>
      <c r="E87" s="57"/>
      <c r="F87" s="56"/>
      <c r="G87" s="56"/>
      <c r="H87" s="56"/>
      <c r="I87" s="56"/>
      <c r="J87" s="58"/>
      <c r="K87" s="59"/>
      <c r="L87" s="59"/>
      <c r="M87" s="58"/>
      <c r="N87" s="57"/>
      <c r="O87" s="57"/>
      <c r="P87" s="57"/>
      <c r="Q87" s="263"/>
      <c r="R87" s="263"/>
      <c r="S87" s="56"/>
      <c r="T87" s="58"/>
      <c r="U87" s="58"/>
      <c r="V87" s="59"/>
      <c r="W87" s="57"/>
      <c r="X87" s="58"/>
      <c r="Y87" s="58"/>
      <c r="Z87" s="56"/>
      <c r="AA87" s="56"/>
    </row>
    <row r="88" spans="1:27" ht="15.75" x14ac:dyDescent="0.25">
      <c r="A88" s="56"/>
      <c r="B88" s="56"/>
      <c r="C88" s="56"/>
      <c r="D88" s="56"/>
      <c r="E88" s="57"/>
      <c r="F88" s="56"/>
      <c r="G88" s="56"/>
      <c r="H88" s="56"/>
      <c r="I88" s="56"/>
      <c r="J88" s="58"/>
      <c r="K88" s="59"/>
      <c r="L88" s="59"/>
      <c r="M88" s="58"/>
      <c r="N88" s="57"/>
      <c r="O88" s="57"/>
      <c r="P88" s="57"/>
      <c r="Q88" s="263"/>
      <c r="R88" s="263"/>
      <c r="S88" s="56"/>
      <c r="T88" s="58"/>
      <c r="U88" s="58"/>
      <c r="V88" s="59"/>
      <c r="W88" s="57"/>
      <c r="X88" s="58"/>
      <c r="Y88" s="58"/>
      <c r="Z88" s="56"/>
      <c r="AA88" s="56"/>
    </row>
    <row r="89" spans="1:27" ht="15.75" x14ac:dyDescent="0.25">
      <c r="A89" s="56"/>
      <c r="B89" s="56"/>
      <c r="C89" s="56"/>
      <c r="D89" s="56"/>
      <c r="E89" s="57"/>
      <c r="F89" s="56"/>
      <c r="G89" s="56"/>
      <c r="H89" s="56"/>
      <c r="I89" s="56"/>
      <c r="J89" s="58"/>
      <c r="K89" s="59"/>
      <c r="L89" s="59"/>
      <c r="M89" s="58"/>
      <c r="N89" s="57"/>
      <c r="O89" s="57"/>
      <c r="P89" s="57"/>
      <c r="Q89" s="263"/>
      <c r="R89" s="263"/>
      <c r="S89" s="56"/>
      <c r="T89" s="58"/>
      <c r="U89" s="58"/>
      <c r="V89" s="59"/>
      <c r="W89" s="57"/>
      <c r="X89" s="58"/>
      <c r="Y89" s="58"/>
      <c r="Z89" s="56"/>
      <c r="AA89" s="56"/>
    </row>
    <row r="90" spans="1:27" ht="15.75" x14ac:dyDescent="0.25">
      <c r="A90" s="56"/>
      <c r="B90" s="56"/>
      <c r="C90" s="56"/>
      <c r="D90" s="56"/>
      <c r="E90" s="57"/>
      <c r="F90" s="56"/>
      <c r="G90" s="56"/>
      <c r="H90" s="56"/>
      <c r="I90" s="56"/>
      <c r="J90" s="58"/>
      <c r="K90" s="59"/>
      <c r="L90" s="59"/>
      <c r="M90" s="58"/>
      <c r="N90" s="57"/>
      <c r="O90" s="57"/>
      <c r="P90" s="57"/>
      <c r="Q90" s="263"/>
      <c r="R90" s="263"/>
      <c r="S90" s="56"/>
      <c r="T90" s="58"/>
      <c r="U90" s="58"/>
      <c r="V90" s="59"/>
      <c r="W90" s="57"/>
      <c r="X90" s="58"/>
      <c r="Y90" s="58"/>
      <c r="Z90" s="56"/>
      <c r="AA90" s="56"/>
    </row>
    <row r="91" spans="1:27" ht="15.75" x14ac:dyDescent="0.25">
      <c r="A91" s="56"/>
      <c r="B91" s="56"/>
      <c r="C91" s="56"/>
      <c r="D91" s="56"/>
      <c r="E91" s="57"/>
      <c r="F91" s="56"/>
      <c r="G91" s="56"/>
      <c r="H91" s="56"/>
      <c r="I91" s="56"/>
      <c r="J91" s="58"/>
      <c r="K91" s="59"/>
      <c r="L91" s="59"/>
      <c r="M91" s="58"/>
      <c r="N91" s="57"/>
      <c r="O91" s="57"/>
      <c r="P91" s="57"/>
      <c r="Q91" s="263"/>
      <c r="R91" s="263"/>
      <c r="S91" s="56"/>
      <c r="T91" s="58"/>
      <c r="U91" s="58"/>
      <c r="V91" s="59"/>
      <c r="W91" s="57"/>
      <c r="X91" s="58"/>
      <c r="Y91" s="58"/>
      <c r="Z91" s="56"/>
      <c r="AA91" s="56"/>
    </row>
    <row r="92" spans="1:27" ht="15.75" x14ac:dyDescent="0.25">
      <c r="A92" s="56"/>
      <c r="B92" s="56"/>
      <c r="C92" s="56"/>
      <c r="D92" s="56"/>
      <c r="E92" s="57"/>
      <c r="F92" s="56"/>
      <c r="G92" s="56"/>
      <c r="H92" s="56"/>
      <c r="I92" s="56"/>
      <c r="J92" s="58"/>
      <c r="K92" s="59"/>
      <c r="L92" s="59"/>
      <c r="M92" s="58"/>
      <c r="N92" s="57"/>
      <c r="O92" s="57"/>
      <c r="P92" s="57"/>
      <c r="Q92" s="263"/>
      <c r="R92" s="263"/>
      <c r="S92" s="56"/>
      <c r="T92" s="58"/>
      <c r="U92" s="58"/>
      <c r="V92" s="59"/>
      <c r="W92" s="57"/>
      <c r="X92" s="58"/>
      <c r="Y92" s="58"/>
      <c r="Z92" s="56"/>
      <c r="AA92" s="56"/>
    </row>
    <row r="93" spans="1:27" ht="15.75" x14ac:dyDescent="0.25">
      <c r="A93" s="56"/>
      <c r="B93" s="56"/>
      <c r="C93" s="56"/>
      <c r="D93" s="56"/>
      <c r="E93" s="57"/>
      <c r="F93" s="56"/>
      <c r="G93" s="56"/>
      <c r="H93" s="56"/>
      <c r="I93" s="56"/>
      <c r="J93" s="58"/>
      <c r="K93" s="59"/>
      <c r="L93" s="59"/>
      <c r="M93" s="58"/>
      <c r="N93" s="57"/>
      <c r="O93" s="57"/>
      <c r="P93" s="57"/>
      <c r="Q93" s="263"/>
      <c r="R93" s="263"/>
      <c r="S93" s="56"/>
      <c r="T93" s="58"/>
      <c r="U93" s="58"/>
      <c r="V93" s="59"/>
      <c r="W93" s="57"/>
      <c r="X93" s="58"/>
      <c r="Y93" s="58"/>
      <c r="Z93" s="56"/>
      <c r="AA93" s="56"/>
    </row>
    <row r="94" spans="1:27" ht="15.75" x14ac:dyDescent="0.25">
      <c r="A94" s="56"/>
      <c r="B94" s="56"/>
      <c r="C94" s="56"/>
      <c r="D94" s="56"/>
      <c r="E94" s="57"/>
      <c r="F94" s="56"/>
      <c r="G94" s="56"/>
      <c r="H94" s="56"/>
      <c r="I94" s="56"/>
      <c r="J94" s="58"/>
      <c r="K94" s="59"/>
      <c r="L94" s="59"/>
      <c r="M94" s="58"/>
      <c r="N94" s="57"/>
      <c r="O94" s="57"/>
      <c r="P94" s="57"/>
      <c r="Q94" s="263"/>
      <c r="R94" s="263"/>
      <c r="S94" s="56"/>
      <c r="T94" s="58"/>
      <c r="U94" s="58"/>
      <c r="V94" s="59"/>
      <c r="W94" s="57"/>
      <c r="X94" s="58"/>
      <c r="Y94" s="58"/>
      <c r="Z94" s="56"/>
      <c r="AA94" s="56"/>
    </row>
    <row r="95" spans="1:27" ht="15.75" x14ac:dyDescent="0.25">
      <c r="A95" s="56"/>
      <c r="B95" s="56"/>
      <c r="C95" s="56"/>
      <c r="D95" s="56"/>
      <c r="E95" s="57"/>
      <c r="F95" s="56"/>
      <c r="G95" s="56"/>
      <c r="H95" s="56"/>
      <c r="I95" s="56"/>
      <c r="J95" s="58"/>
      <c r="K95" s="59"/>
      <c r="L95" s="59"/>
      <c r="M95" s="58"/>
      <c r="N95" s="57"/>
      <c r="O95" s="57"/>
      <c r="P95" s="57"/>
      <c r="Q95" s="263"/>
      <c r="R95" s="263"/>
      <c r="S95" s="56"/>
      <c r="T95" s="58"/>
      <c r="U95" s="58"/>
      <c r="V95" s="59"/>
      <c r="W95" s="57"/>
      <c r="X95" s="58"/>
      <c r="Y95" s="58"/>
      <c r="Z95" s="56"/>
      <c r="AA95" s="56"/>
    </row>
    <row r="96" spans="1:27" ht="15.75" x14ac:dyDescent="0.25">
      <c r="A96" s="56"/>
      <c r="B96" s="56"/>
      <c r="C96" s="56"/>
      <c r="D96" s="56"/>
      <c r="E96" s="57"/>
      <c r="F96" s="56"/>
      <c r="G96" s="56"/>
      <c r="H96" s="56"/>
      <c r="I96" s="56"/>
      <c r="J96" s="58"/>
      <c r="K96" s="59"/>
      <c r="L96" s="59"/>
      <c r="M96" s="58"/>
      <c r="N96" s="57"/>
      <c r="O96" s="57"/>
      <c r="P96" s="57"/>
      <c r="Q96" s="263"/>
      <c r="R96" s="263"/>
      <c r="S96" s="56"/>
      <c r="T96" s="58"/>
      <c r="U96" s="58"/>
      <c r="V96" s="59"/>
      <c r="W96" s="57"/>
      <c r="X96" s="58"/>
      <c r="Y96" s="58"/>
      <c r="Z96" s="56"/>
      <c r="AA96" s="56"/>
    </row>
    <row r="97" spans="1:27" ht="15.75" x14ac:dyDescent="0.25">
      <c r="A97" s="56"/>
      <c r="B97" s="56"/>
      <c r="C97" s="56"/>
      <c r="D97" s="56"/>
      <c r="E97" s="57"/>
      <c r="F97" s="56"/>
      <c r="G97" s="56"/>
      <c r="H97" s="56"/>
      <c r="I97" s="56"/>
      <c r="J97" s="58"/>
      <c r="K97" s="59"/>
      <c r="L97" s="59"/>
      <c r="M97" s="58"/>
      <c r="N97" s="57"/>
      <c r="O97" s="57"/>
      <c r="P97" s="57"/>
      <c r="Q97" s="263"/>
      <c r="R97" s="263"/>
      <c r="S97" s="56"/>
      <c r="T97" s="58"/>
      <c r="U97" s="58"/>
      <c r="V97" s="59"/>
      <c r="W97" s="57"/>
      <c r="X97" s="58"/>
      <c r="Y97" s="58"/>
      <c r="Z97" s="56"/>
      <c r="AA97" s="56"/>
    </row>
    <row r="98" spans="1:27" ht="15.75" x14ac:dyDescent="0.25">
      <c r="A98" s="56"/>
      <c r="B98" s="56"/>
      <c r="C98" s="56"/>
      <c r="D98" s="56"/>
      <c r="E98" s="57"/>
      <c r="F98" s="56"/>
      <c r="G98" s="56"/>
      <c r="H98" s="56"/>
      <c r="I98" s="56"/>
      <c r="J98" s="58"/>
      <c r="K98" s="59"/>
      <c r="L98" s="59"/>
      <c r="M98" s="58"/>
      <c r="N98" s="57"/>
      <c r="O98" s="57"/>
      <c r="P98" s="57"/>
      <c r="Q98" s="263"/>
      <c r="R98" s="263"/>
      <c r="S98" s="56"/>
      <c r="T98" s="58"/>
      <c r="U98" s="58"/>
      <c r="V98" s="59"/>
      <c r="W98" s="57"/>
      <c r="X98" s="58"/>
      <c r="Y98" s="58"/>
      <c r="Z98" s="56"/>
      <c r="AA98" s="56"/>
    </row>
    <row r="99" spans="1:27" ht="15.75" x14ac:dyDescent="0.25">
      <c r="A99" s="56"/>
      <c r="B99" s="56"/>
      <c r="C99" s="56"/>
      <c r="D99" s="56"/>
      <c r="E99" s="57"/>
      <c r="F99" s="56"/>
      <c r="G99" s="56"/>
      <c r="H99" s="56"/>
      <c r="I99" s="56"/>
      <c r="J99" s="58"/>
      <c r="K99" s="59"/>
      <c r="L99" s="59"/>
      <c r="M99" s="58"/>
      <c r="N99" s="57"/>
      <c r="O99" s="57"/>
      <c r="P99" s="57"/>
      <c r="Q99" s="263"/>
      <c r="R99" s="263"/>
      <c r="S99" s="56"/>
      <c r="T99" s="58"/>
      <c r="U99" s="58"/>
      <c r="V99" s="59"/>
      <c r="W99" s="57"/>
      <c r="X99" s="58"/>
      <c r="Y99" s="58"/>
      <c r="Z99" s="56"/>
      <c r="AA99" s="56"/>
    </row>
    <row r="100" spans="1:27" ht="15.75" x14ac:dyDescent="0.25">
      <c r="A100" s="56"/>
      <c r="B100" s="56"/>
      <c r="C100" s="56"/>
      <c r="D100" s="56"/>
      <c r="E100" s="57"/>
      <c r="F100" s="56"/>
      <c r="G100" s="56"/>
      <c r="H100" s="56"/>
      <c r="I100" s="56"/>
      <c r="J100" s="58"/>
      <c r="K100" s="59"/>
      <c r="L100" s="59"/>
      <c r="M100" s="58"/>
      <c r="N100" s="57"/>
      <c r="O100" s="57"/>
      <c r="P100" s="57"/>
      <c r="Q100" s="263"/>
      <c r="R100" s="263"/>
      <c r="S100" s="56"/>
      <c r="T100" s="58"/>
      <c r="U100" s="58"/>
      <c r="V100" s="59"/>
      <c r="W100" s="57"/>
      <c r="X100" s="58"/>
      <c r="Y100" s="58"/>
      <c r="Z100" s="56"/>
      <c r="AA100" s="56"/>
    </row>
    <row r="101" spans="1:27" ht="15.75" x14ac:dyDescent="0.25">
      <c r="A101" s="56"/>
      <c r="B101" s="56"/>
      <c r="C101" s="56"/>
      <c r="D101" s="56"/>
      <c r="E101" s="57"/>
      <c r="F101" s="56"/>
      <c r="G101" s="56"/>
      <c r="H101" s="56"/>
      <c r="I101" s="56"/>
      <c r="J101" s="58"/>
      <c r="K101" s="59"/>
      <c r="L101" s="59"/>
      <c r="M101" s="58"/>
      <c r="N101" s="57"/>
      <c r="O101" s="57"/>
      <c r="P101" s="57"/>
      <c r="Q101" s="263"/>
      <c r="R101" s="263"/>
      <c r="S101" s="56"/>
      <c r="T101" s="58"/>
      <c r="U101" s="58"/>
      <c r="V101" s="59"/>
      <c r="W101" s="57"/>
      <c r="X101" s="58"/>
      <c r="Y101" s="58"/>
      <c r="Z101" s="56"/>
      <c r="AA101" s="56"/>
    </row>
    <row r="102" spans="1:27" ht="15.75" x14ac:dyDescent="0.25">
      <c r="A102" s="56"/>
      <c r="B102" s="56"/>
      <c r="C102" s="56"/>
      <c r="D102" s="56"/>
      <c r="E102" s="57"/>
      <c r="F102" s="56"/>
      <c r="G102" s="56"/>
      <c r="H102" s="56"/>
      <c r="I102" s="56"/>
      <c r="J102" s="58"/>
      <c r="K102" s="59"/>
      <c r="L102" s="59"/>
      <c r="M102" s="58"/>
      <c r="N102" s="57"/>
      <c r="O102" s="57"/>
      <c r="P102" s="57"/>
      <c r="Q102" s="263"/>
      <c r="R102" s="263"/>
      <c r="S102" s="56"/>
      <c r="T102" s="58"/>
      <c r="U102" s="58"/>
      <c r="V102" s="59"/>
      <c r="W102" s="57"/>
      <c r="X102" s="58"/>
      <c r="Y102" s="58"/>
      <c r="Z102" s="56"/>
      <c r="AA102" s="56"/>
    </row>
    <row r="103" spans="1:27" ht="15.75" x14ac:dyDescent="0.25">
      <c r="A103" s="56"/>
      <c r="B103" s="56"/>
      <c r="C103" s="56"/>
      <c r="D103" s="56"/>
      <c r="E103" s="57"/>
      <c r="F103" s="56"/>
      <c r="G103" s="56"/>
      <c r="H103" s="56"/>
      <c r="I103" s="56"/>
      <c r="J103" s="58"/>
      <c r="K103" s="59"/>
      <c r="L103" s="59"/>
      <c r="M103" s="58"/>
      <c r="N103" s="57"/>
      <c r="O103" s="57"/>
      <c r="P103" s="57"/>
      <c r="Q103" s="263"/>
      <c r="R103" s="263"/>
      <c r="S103" s="56"/>
      <c r="T103" s="58"/>
      <c r="U103" s="58"/>
      <c r="V103" s="59"/>
      <c r="W103" s="57"/>
      <c r="X103" s="58"/>
      <c r="Y103" s="58"/>
      <c r="Z103" s="56"/>
      <c r="AA103" s="56"/>
    </row>
    <row r="104" spans="1:27" ht="15.75" x14ac:dyDescent="0.25">
      <c r="A104" s="56"/>
      <c r="B104" s="56"/>
      <c r="C104" s="56"/>
      <c r="D104" s="56"/>
      <c r="E104" s="57"/>
      <c r="F104" s="56"/>
      <c r="G104" s="56"/>
      <c r="H104" s="56"/>
      <c r="I104" s="56"/>
      <c r="J104" s="58"/>
      <c r="K104" s="59"/>
      <c r="L104" s="59"/>
      <c r="M104" s="58"/>
      <c r="N104" s="57"/>
      <c r="O104" s="57"/>
      <c r="P104" s="57"/>
      <c r="Q104" s="263"/>
      <c r="R104" s="263"/>
      <c r="S104" s="56"/>
      <c r="T104" s="58"/>
      <c r="U104" s="58"/>
      <c r="V104" s="59"/>
      <c r="W104" s="57"/>
      <c r="X104" s="58"/>
      <c r="Y104" s="58"/>
      <c r="Z104" s="56"/>
      <c r="AA104" s="56"/>
    </row>
    <row r="105" spans="1:27" ht="15.75" x14ac:dyDescent="0.25">
      <c r="A105" s="56"/>
      <c r="B105" s="56"/>
      <c r="C105" s="56"/>
      <c r="D105" s="56"/>
      <c r="E105" s="57"/>
      <c r="F105" s="56"/>
      <c r="G105" s="56"/>
      <c r="H105" s="56"/>
      <c r="I105" s="56"/>
      <c r="J105" s="58"/>
      <c r="K105" s="59"/>
      <c r="L105" s="59"/>
      <c r="M105" s="58"/>
      <c r="N105" s="57"/>
      <c r="O105" s="57"/>
      <c r="P105" s="57"/>
      <c r="Q105" s="263"/>
      <c r="R105" s="263"/>
      <c r="S105" s="56"/>
      <c r="T105" s="58"/>
      <c r="U105" s="58"/>
      <c r="V105" s="59"/>
      <c r="W105" s="57"/>
      <c r="X105" s="58"/>
      <c r="Y105" s="58"/>
      <c r="Z105" s="56"/>
      <c r="AA105" s="56"/>
    </row>
    <row r="106" spans="1:27" ht="15.75" x14ac:dyDescent="0.25">
      <c r="A106" s="56"/>
      <c r="B106" s="56"/>
      <c r="C106" s="56"/>
      <c r="D106" s="56"/>
      <c r="E106" s="57"/>
      <c r="F106" s="56"/>
      <c r="G106" s="56"/>
      <c r="H106" s="56"/>
      <c r="I106" s="56"/>
      <c r="J106" s="58"/>
      <c r="K106" s="59"/>
      <c r="L106" s="59"/>
      <c r="M106" s="58"/>
      <c r="N106" s="57"/>
      <c r="O106" s="57"/>
      <c r="P106" s="57"/>
      <c r="Q106" s="263"/>
      <c r="R106" s="263"/>
      <c r="S106" s="56"/>
      <c r="T106" s="58"/>
      <c r="U106" s="58"/>
      <c r="V106" s="59"/>
      <c r="W106" s="57"/>
      <c r="X106" s="58"/>
      <c r="Y106" s="58"/>
      <c r="Z106" s="56"/>
      <c r="AA106" s="56"/>
    </row>
    <row r="107" spans="1:27" ht="15.75" x14ac:dyDescent="0.25">
      <c r="A107" s="56"/>
      <c r="B107" s="56"/>
      <c r="C107" s="56"/>
      <c r="D107" s="56"/>
      <c r="E107" s="57"/>
      <c r="F107" s="56"/>
      <c r="G107" s="56"/>
      <c r="H107" s="56"/>
      <c r="I107" s="56"/>
      <c r="J107" s="58"/>
      <c r="K107" s="59"/>
      <c r="L107" s="59"/>
      <c r="M107" s="58"/>
      <c r="N107" s="57"/>
      <c r="O107" s="57"/>
      <c r="P107" s="57"/>
      <c r="Q107" s="263"/>
      <c r="R107" s="263"/>
      <c r="S107" s="56"/>
      <c r="T107" s="58"/>
      <c r="U107" s="58"/>
      <c r="V107" s="59"/>
      <c r="W107" s="57"/>
      <c r="X107" s="58"/>
      <c r="Y107" s="58"/>
      <c r="Z107" s="56"/>
      <c r="AA107" s="56"/>
    </row>
    <row r="108" spans="1:27" ht="15.75" x14ac:dyDescent="0.25">
      <c r="A108" s="56"/>
      <c r="B108" s="56"/>
      <c r="C108" s="56"/>
      <c r="D108" s="56"/>
      <c r="E108" s="57"/>
      <c r="F108" s="56"/>
      <c r="G108" s="56"/>
      <c r="H108" s="56"/>
      <c r="I108" s="56"/>
      <c r="J108" s="58"/>
      <c r="K108" s="59"/>
      <c r="L108" s="59"/>
      <c r="M108" s="58"/>
      <c r="N108" s="57"/>
      <c r="O108" s="57"/>
      <c r="P108" s="57"/>
      <c r="Q108" s="263"/>
      <c r="R108" s="263"/>
      <c r="S108" s="56"/>
      <c r="T108" s="58"/>
      <c r="U108" s="58"/>
      <c r="V108" s="59"/>
      <c r="W108" s="57"/>
      <c r="X108" s="58"/>
      <c r="Y108" s="58"/>
      <c r="Z108" s="56"/>
      <c r="AA108" s="56"/>
    </row>
    <row r="109" spans="1:27" ht="15.75" x14ac:dyDescent="0.25">
      <c r="A109" s="56"/>
      <c r="B109" s="56"/>
      <c r="C109" s="56"/>
      <c r="D109" s="56"/>
      <c r="E109" s="57"/>
      <c r="F109" s="56"/>
      <c r="G109" s="56"/>
      <c r="H109" s="56"/>
      <c r="I109" s="56"/>
      <c r="J109" s="58"/>
      <c r="K109" s="59"/>
      <c r="L109" s="59"/>
      <c r="M109" s="58"/>
      <c r="N109" s="57"/>
      <c r="O109" s="57"/>
      <c r="P109" s="57"/>
      <c r="Q109" s="263"/>
      <c r="R109" s="263"/>
      <c r="S109" s="56"/>
      <c r="T109" s="58"/>
      <c r="U109" s="58"/>
      <c r="V109" s="59"/>
      <c r="W109" s="57"/>
      <c r="X109" s="58"/>
      <c r="Y109" s="58"/>
      <c r="Z109" s="56"/>
      <c r="AA109" s="56"/>
    </row>
    <row r="110" spans="1:27" ht="15.75" x14ac:dyDescent="0.25">
      <c r="A110" s="56"/>
      <c r="B110" s="56"/>
      <c r="C110" s="56"/>
      <c r="D110" s="56"/>
      <c r="E110" s="57"/>
      <c r="F110" s="56"/>
      <c r="G110" s="56"/>
      <c r="H110" s="56"/>
      <c r="I110" s="56"/>
      <c r="J110" s="58"/>
      <c r="K110" s="59"/>
      <c r="L110" s="59"/>
      <c r="M110" s="58"/>
      <c r="N110" s="57"/>
      <c r="O110" s="57"/>
      <c r="P110" s="57"/>
      <c r="Q110" s="263"/>
      <c r="R110" s="263"/>
      <c r="S110" s="56"/>
      <c r="T110" s="58"/>
      <c r="U110" s="58"/>
      <c r="V110" s="59"/>
      <c r="W110" s="57"/>
      <c r="X110" s="58"/>
      <c r="Y110" s="58"/>
      <c r="Z110" s="56"/>
      <c r="AA110" s="56"/>
    </row>
    <row r="111" spans="1:27" ht="15.75" x14ac:dyDescent="0.25">
      <c r="A111" s="56"/>
      <c r="B111" s="56"/>
      <c r="C111" s="56"/>
      <c r="D111" s="56"/>
      <c r="E111" s="57"/>
      <c r="F111" s="56"/>
      <c r="G111" s="56"/>
      <c r="H111" s="56"/>
      <c r="I111" s="56"/>
      <c r="J111" s="58"/>
      <c r="K111" s="59"/>
      <c r="L111" s="59"/>
      <c r="M111" s="58"/>
      <c r="N111" s="57"/>
      <c r="O111" s="57"/>
      <c r="P111" s="57"/>
      <c r="Q111" s="263"/>
      <c r="R111" s="263"/>
      <c r="S111" s="56"/>
      <c r="T111" s="58"/>
      <c r="U111" s="58"/>
      <c r="V111" s="59"/>
      <c r="W111" s="57"/>
      <c r="X111" s="58"/>
      <c r="Y111" s="58"/>
      <c r="Z111" s="56"/>
      <c r="AA111" s="56"/>
    </row>
    <row r="112" spans="1:27" ht="15.75" x14ac:dyDescent="0.25">
      <c r="A112" s="56"/>
      <c r="B112" s="56"/>
      <c r="C112" s="56"/>
      <c r="D112" s="56"/>
      <c r="E112" s="57"/>
      <c r="F112" s="56"/>
      <c r="G112" s="56"/>
      <c r="H112" s="56"/>
      <c r="I112" s="56"/>
      <c r="J112" s="58"/>
      <c r="K112" s="59"/>
      <c r="L112" s="59"/>
      <c r="M112" s="58"/>
      <c r="N112" s="57"/>
      <c r="O112" s="57"/>
      <c r="P112" s="57"/>
      <c r="Q112" s="263"/>
      <c r="R112" s="263"/>
      <c r="S112" s="56"/>
      <c r="T112" s="58"/>
      <c r="U112" s="58"/>
      <c r="V112" s="59"/>
      <c r="W112" s="57"/>
      <c r="X112" s="58"/>
      <c r="Y112" s="58"/>
      <c r="Z112" s="56"/>
      <c r="AA112" s="56"/>
    </row>
    <row r="113" spans="1:27" ht="15.75" x14ac:dyDescent="0.25">
      <c r="A113" s="56"/>
      <c r="B113" s="56"/>
      <c r="C113" s="56"/>
      <c r="D113" s="56"/>
      <c r="E113" s="57"/>
      <c r="F113" s="56"/>
      <c r="G113" s="56"/>
      <c r="H113" s="56"/>
      <c r="I113" s="56"/>
      <c r="J113" s="58"/>
      <c r="K113" s="59"/>
      <c r="L113" s="59"/>
      <c r="M113" s="58"/>
      <c r="N113" s="57"/>
      <c r="O113" s="57"/>
      <c r="P113" s="57"/>
      <c r="Q113" s="263"/>
      <c r="R113" s="263"/>
      <c r="S113" s="56"/>
      <c r="T113" s="58"/>
      <c r="U113" s="58"/>
      <c r="V113" s="59"/>
      <c r="W113" s="57"/>
      <c r="X113" s="58"/>
      <c r="Y113" s="58"/>
      <c r="Z113" s="56"/>
      <c r="AA113" s="56"/>
    </row>
    <row r="114" spans="1:27" ht="15.75" x14ac:dyDescent="0.25">
      <c r="A114" s="56"/>
      <c r="B114" s="56"/>
      <c r="C114" s="56"/>
      <c r="D114" s="56"/>
      <c r="E114" s="57"/>
      <c r="F114" s="56"/>
      <c r="G114" s="56"/>
      <c r="H114" s="56"/>
      <c r="I114" s="56"/>
      <c r="J114" s="58"/>
      <c r="K114" s="59"/>
      <c r="L114" s="59"/>
      <c r="M114" s="58"/>
      <c r="N114" s="57"/>
      <c r="O114" s="57"/>
      <c r="P114" s="57"/>
      <c r="Q114" s="263"/>
      <c r="R114" s="263"/>
      <c r="S114" s="56"/>
      <c r="T114" s="58"/>
      <c r="U114" s="58"/>
      <c r="V114" s="59"/>
      <c r="W114" s="57"/>
      <c r="X114" s="58"/>
      <c r="Y114" s="58"/>
      <c r="Z114" s="56"/>
      <c r="AA114" s="56"/>
    </row>
    <row r="115" spans="1:27" ht="15.75" x14ac:dyDescent="0.25">
      <c r="A115" s="56"/>
      <c r="B115" s="56"/>
      <c r="C115" s="56"/>
      <c r="D115" s="56"/>
      <c r="E115" s="57"/>
      <c r="F115" s="56"/>
      <c r="G115" s="56"/>
      <c r="H115" s="56"/>
      <c r="I115" s="56"/>
      <c r="J115" s="58"/>
      <c r="K115" s="59"/>
      <c r="L115" s="59"/>
      <c r="M115" s="58"/>
      <c r="N115" s="57"/>
      <c r="O115" s="57"/>
      <c r="P115" s="57"/>
      <c r="Q115" s="263"/>
      <c r="R115" s="263"/>
      <c r="S115" s="56"/>
      <c r="T115" s="58"/>
      <c r="U115" s="58"/>
      <c r="V115" s="59"/>
      <c r="W115" s="57"/>
      <c r="X115" s="58"/>
      <c r="Y115" s="58"/>
      <c r="Z115" s="56"/>
      <c r="AA115" s="56"/>
    </row>
    <row r="116" spans="1:27" ht="15.75" x14ac:dyDescent="0.25">
      <c r="A116" s="56"/>
      <c r="B116" s="56"/>
      <c r="C116" s="56"/>
      <c r="D116" s="56"/>
      <c r="E116" s="57"/>
      <c r="F116" s="56"/>
      <c r="G116" s="56"/>
      <c r="H116" s="56"/>
      <c r="I116" s="56"/>
      <c r="J116" s="58"/>
      <c r="K116" s="59"/>
      <c r="L116" s="59"/>
      <c r="M116" s="58"/>
      <c r="N116" s="57"/>
      <c r="O116" s="57"/>
      <c r="P116" s="57"/>
      <c r="Q116" s="263"/>
      <c r="R116" s="263"/>
      <c r="S116" s="56"/>
      <c r="T116" s="58"/>
      <c r="U116" s="58"/>
      <c r="V116" s="59"/>
      <c r="W116" s="57"/>
      <c r="X116" s="58"/>
      <c r="Y116" s="58"/>
      <c r="Z116" s="56"/>
      <c r="AA116" s="56"/>
    </row>
    <row r="117" spans="1:27" ht="15.75" x14ac:dyDescent="0.25">
      <c r="A117" s="56"/>
      <c r="B117" s="56"/>
      <c r="C117" s="56"/>
      <c r="D117" s="56"/>
      <c r="E117" s="57"/>
      <c r="F117" s="56"/>
      <c r="G117" s="56"/>
      <c r="H117" s="56"/>
      <c r="I117" s="56"/>
      <c r="J117" s="58"/>
      <c r="K117" s="59"/>
      <c r="L117" s="59"/>
      <c r="M117" s="58"/>
      <c r="N117" s="57"/>
      <c r="O117" s="57"/>
      <c r="P117" s="57"/>
      <c r="Q117" s="263"/>
      <c r="R117" s="263"/>
      <c r="S117" s="56"/>
      <c r="T117" s="58"/>
      <c r="U117" s="58"/>
      <c r="V117" s="59"/>
      <c r="W117" s="57"/>
      <c r="X117" s="58"/>
      <c r="Y117" s="58"/>
      <c r="Z117" s="56"/>
      <c r="AA117" s="56"/>
    </row>
    <row r="118" spans="1:27" ht="15.75" x14ac:dyDescent="0.25">
      <c r="A118" s="56"/>
      <c r="B118" s="56"/>
      <c r="C118" s="56"/>
      <c r="D118" s="56"/>
      <c r="E118" s="57"/>
      <c r="F118" s="56"/>
      <c r="G118" s="56"/>
      <c r="H118" s="56"/>
      <c r="I118" s="56"/>
      <c r="J118" s="58"/>
      <c r="K118" s="59"/>
      <c r="L118" s="59"/>
      <c r="M118" s="58"/>
      <c r="N118" s="57"/>
      <c r="O118" s="57"/>
      <c r="P118" s="57"/>
      <c r="Q118" s="263"/>
      <c r="R118" s="263"/>
      <c r="S118" s="56"/>
      <c r="T118" s="58"/>
      <c r="U118" s="58"/>
      <c r="V118" s="59"/>
      <c r="W118" s="57"/>
      <c r="X118" s="58"/>
      <c r="Y118" s="58"/>
      <c r="Z118" s="56"/>
      <c r="AA118" s="56"/>
    </row>
    <row r="119" spans="1:27" ht="15.75" x14ac:dyDescent="0.25">
      <c r="A119" s="56"/>
      <c r="B119" s="56"/>
      <c r="C119" s="56"/>
      <c r="D119" s="56"/>
      <c r="E119" s="57"/>
      <c r="F119" s="56"/>
      <c r="G119" s="56"/>
      <c r="H119" s="56"/>
      <c r="I119" s="56"/>
      <c r="J119" s="58"/>
      <c r="K119" s="59"/>
      <c r="L119" s="59"/>
      <c r="M119" s="58"/>
      <c r="N119" s="57"/>
      <c r="O119" s="57"/>
      <c r="P119" s="57"/>
      <c r="Q119" s="263"/>
      <c r="R119" s="263"/>
      <c r="S119" s="56"/>
      <c r="T119" s="58"/>
      <c r="U119" s="58"/>
      <c r="V119" s="59"/>
      <c r="W119" s="57"/>
      <c r="X119" s="58"/>
      <c r="Y119" s="58"/>
      <c r="Z119" s="56"/>
      <c r="AA119" s="56"/>
    </row>
    <row r="120" spans="1:27" ht="15.75" x14ac:dyDescent="0.25">
      <c r="A120" s="56"/>
      <c r="B120" s="56"/>
      <c r="C120" s="56"/>
      <c r="D120" s="56"/>
      <c r="E120" s="57"/>
      <c r="F120" s="56"/>
      <c r="G120" s="56"/>
      <c r="H120" s="56"/>
      <c r="I120" s="56"/>
      <c r="J120" s="58"/>
      <c r="K120" s="59"/>
      <c r="L120" s="59"/>
      <c r="M120" s="58"/>
      <c r="N120" s="57"/>
      <c r="O120" s="57"/>
      <c r="P120" s="57"/>
      <c r="Q120" s="263"/>
      <c r="R120" s="263"/>
      <c r="S120" s="56"/>
      <c r="T120" s="58"/>
      <c r="U120" s="58"/>
      <c r="V120" s="59"/>
      <c r="W120" s="57"/>
      <c r="X120" s="58"/>
      <c r="Y120" s="58"/>
      <c r="Z120" s="56"/>
      <c r="AA120" s="56"/>
    </row>
    <row r="121" spans="1:27" ht="15.75" x14ac:dyDescent="0.25">
      <c r="A121" s="56"/>
      <c r="B121" s="56"/>
      <c r="C121" s="56"/>
      <c r="D121" s="56"/>
      <c r="E121" s="57"/>
      <c r="F121" s="56"/>
      <c r="G121" s="56"/>
      <c r="H121" s="56"/>
      <c r="I121" s="56"/>
      <c r="J121" s="58"/>
      <c r="K121" s="59"/>
      <c r="L121" s="59"/>
      <c r="M121" s="58"/>
      <c r="N121" s="57"/>
      <c r="O121" s="57"/>
      <c r="P121" s="57"/>
      <c r="Q121" s="263"/>
      <c r="R121" s="263"/>
      <c r="S121" s="56"/>
      <c r="T121" s="58"/>
      <c r="U121" s="58"/>
      <c r="V121" s="59"/>
      <c r="W121" s="57"/>
      <c r="X121" s="58"/>
      <c r="Y121" s="58"/>
      <c r="Z121" s="56"/>
      <c r="AA121" s="56"/>
    </row>
    <row r="122" spans="1:27" ht="15.75" x14ac:dyDescent="0.25">
      <c r="A122" s="56"/>
      <c r="B122" s="56"/>
      <c r="C122" s="56"/>
      <c r="D122" s="56"/>
      <c r="E122" s="57"/>
      <c r="F122" s="56"/>
      <c r="G122" s="56"/>
      <c r="H122" s="56"/>
      <c r="I122" s="56"/>
      <c r="J122" s="58"/>
      <c r="K122" s="59"/>
      <c r="L122" s="59"/>
      <c r="M122" s="58"/>
      <c r="N122" s="57"/>
      <c r="O122" s="57"/>
      <c r="P122" s="57"/>
      <c r="Q122" s="263"/>
      <c r="R122" s="263"/>
      <c r="S122" s="56"/>
      <c r="T122" s="58"/>
      <c r="U122" s="58"/>
      <c r="V122" s="59"/>
      <c r="W122" s="57"/>
      <c r="X122" s="58"/>
      <c r="Y122" s="58"/>
      <c r="Z122" s="56"/>
      <c r="AA122" s="56"/>
    </row>
    <row r="123" spans="1:27" ht="15.75" x14ac:dyDescent="0.25">
      <c r="A123" s="56"/>
      <c r="B123" s="56"/>
      <c r="C123" s="56"/>
      <c r="D123" s="56"/>
      <c r="E123" s="57"/>
      <c r="F123" s="56"/>
      <c r="G123" s="56"/>
      <c r="H123" s="56"/>
      <c r="I123" s="56"/>
      <c r="J123" s="58"/>
      <c r="K123" s="59"/>
      <c r="L123" s="59"/>
      <c r="M123" s="58"/>
      <c r="N123" s="57"/>
      <c r="O123" s="57"/>
      <c r="P123" s="57"/>
      <c r="Q123" s="263"/>
      <c r="R123" s="263"/>
      <c r="S123" s="56"/>
      <c r="T123" s="58"/>
      <c r="U123" s="58"/>
      <c r="V123" s="59"/>
      <c r="W123" s="57"/>
      <c r="X123" s="58"/>
      <c r="Y123" s="58"/>
      <c r="Z123" s="56"/>
      <c r="AA123" s="56"/>
    </row>
    <row r="124" spans="1:27" ht="15.75" x14ac:dyDescent="0.25">
      <c r="A124" s="56"/>
      <c r="B124" s="56"/>
      <c r="C124" s="56"/>
      <c r="D124" s="56"/>
      <c r="E124" s="57"/>
      <c r="F124" s="56"/>
      <c r="G124" s="56"/>
      <c r="H124" s="56"/>
      <c r="I124" s="56"/>
      <c r="J124" s="58"/>
      <c r="K124" s="59"/>
      <c r="L124" s="59"/>
      <c r="M124" s="58"/>
      <c r="N124" s="57"/>
      <c r="O124" s="57"/>
      <c r="P124" s="57"/>
      <c r="Q124" s="263"/>
      <c r="R124" s="263"/>
      <c r="S124" s="56"/>
      <c r="T124" s="58"/>
      <c r="U124" s="58"/>
      <c r="V124" s="59"/>
      <c r="W124" s="57"/>
      <c r="X124" s="58"/>
      <c r="Y124" s="58"/>
      <c r="Z124" s="56"/>
      <c r="AA124" s="56"/>
    </row>
    <row r="125" spans="1:27" ht="15.75" x14ac:dyDescent="0.25">
      <c r="A125" s="56"/>
      <c r="B125" s="56"/>
      <c r="C125" s="56"/>
      <c r="D125" s="56"/>
      <c r="E125" s="57"/>
      <c r="F125" s="56"/>
      <c r="G125" s="56"/>
      <c r="H125" s="56"/>
      <c r="I125" s="56"/>
      <c r="J125" s="58"/>
      <c r="K125" s="59"/>
      <c r="L125" s="59"/>
      <c r="M125" s="58"/>
      <c r="N125" s="57"/>
      <c r="O125" s="57"/>
      <c r="P125" s="57"/>
      <c r="Q125" s="263"/>
      <c r="R125" s="263"/>
      <c r="S125" s="56"/>
      <c r="T125" s="58"/>
      <c r="U125" s="58"/>
      <c r="V125" s="59"/>
      <c r="W125" s="57"/>
      <c r="X125" s="58"/>
      <c r="Y125" s="58"/>
      <c r="Z125" s="56"/>
      <c r="AA125" s="56"/>
    </row>
    <row r="126" spans="1:27" ht="15.75" x14ac:dyDescent="0.25">
      <c r="A126" s="56"/>
      <c r="B126" s="56"/>
      <c r="C126" s="56"/>
      <c r="D126" s="56"/>
      <c r="E126" s="57"/>
      <c r="F126" s="56"/>
      <c r="G126" s="56"/>
      <c r="H126" s="56"/>
      <c r="I126" s="56"/>
      <c r="J126" s="58"/>
      <c r="K126" s="59"/>
      <c r="L126" s="59"/>
      <c r="M126" s="58"/>
      <c r="N126" s="57"/>
      <c r="O126" s="57"/>
      <c r="P126" s="57"/>
      <c r="Q126" s="263"/>
      <c r="R126" s="263"/>
      <c r="S126" s="56"/>
      <c r="T126" s="58"/>
      <c r="U126" s="58"/>
      <c r="V126" s="59"/>
      <c r="W126" s="57"/>
      <c r="X126" s="58"/>
      <c r="Y126" s="58"/>
      <c r="Z126" s="56"/>
      <c r="AA126" s="56"/>
    </row>
    <row r="127" spans="1:27" ht="15.75" x14ac:dyDescent="0.25">
      <c r="A127" s="56"/>
      <c r="B127" s="56"/>
      <c r="C127" s="56"/>
      <c r="D127" s="56"/>
      <c r="E127" s="57"/>
      <c r="F127" s="56"/>
      <c r="G127" s="56"/>
      <c r="H127" s="56"/>
      <c r="I127" s="56"/>
      <c r="J127" s="58"/>
      <c r="K127" s="59"/>
      <c r="L127" s="59"/>
      <c r="M127" s="58"/>
      <c r="N127" s="57"/>
      <c r="O127" s="57"/>
      <c r="P127" s="57"/>
      <c r="Q127" s="263"/>
      <c r="R127" s="263"/>
      <c r="S127" s="56"/>
      <c r="T127" s="58"/>
      <c r="U127" s="58"/>
      <c r="V127" s="59"/>
      <c r="W127" s="57"/>
      <c r="X127" s="58"/>
      <c r="Y127" s="58"/>
      <c r="Z127" s="56"/>
      <c r="AA127" s="56"/>
    </row>
    <row r="128" spans="1:27" ht="15.75" x14ac:dyDescent="0.25">
      <c r="A128" s="56"/>
      <c r="B128" s="56"/>
      <c r="C128" s="56"/>
      <c r="D128" s="56"/>
      <c r="E128" s="57"/>
      <c r="F128" s="56"/>
      <c r="G128" s="56"/>
      <c r="H128" s="56"/>
      <c r="I128" s="56"/>
      <c r="J128" s="58"/>
      <c r="K128" s="59"/>
      <c r="L128" s="59"/>
      <c r="M128" s="58"/>
      <c r="N128" s="57"/>
      <c r="O128" s="57"/>
      <c r="P128" s="57"/>
      <c r="Q128" s="263"/>
      <c r="R128" s="263"/>
      <c r="S128" s="56"/>
      <c r="T128" s="58"/>
      <c r="U128" s="58"/>
      <c r="V128" s="59"/>
      <c r="W128" s="57"/>
      <c r="X128" s="58"/>
      <c r="Y128" s="58"/>
      <c r="Z128" s="56"/>
      <c r="AA128" s="56"/>
    </row>
    <row r="129" spans="1:27" ht="15.75" x14ac:dyDescent="0.25">
      <c r="A129" s="56"/>
      <c r="B129" s="56"/>
      <c r="C129" s="56"/>
      <c r="D129" s="56"/>
      <c r="E129" s="57"/>
      <c r="F129" s="56"/>
      <c r="G129" s="56"/>
      <c r="H129" s="56"/>
      <c r="I129" s="56"/>
      <c r="J129" s="58"/>
      <c r="K129" s="59"/>
      <c r="L129" s="59"/>
      <c r="M129" s="58"/>
      <c r="N129" s="57"/>
      <c r="O129" s="57"/>
      <c r="P129" s="57"/>
      <c r="Q129" s="263"/>
      <c r="R129" s="263"/>
      <c r="S129" s="56"/>
      <c r="T129" s="58"/>
      <c r="U129" s="58"/>
      <c r="V129" s="59"/>
      <c r="W129" s="57"/>
      <c r="X129" s="58"/>
      <c r="Y129" s="58"/>
      <c r="Z129" s="56"/>
      <c r="AA129" s="56"/>
    </row>
    <row r="130" spans="1:27" ht="15.75" x14ac:dyDescent="0.25">
      <c r="A130" s="56"/>
      <c r="B130" s="56"/>
      <c r="C130" s="56"/>
      <c r="D130" s="56"/>
      <c r="E130" s="57"/>
      <c r="F130" s="56"/>
      <c r="G130" s="56"/>
      <c r="H130" s="56"/>
      <c r="I130" s="56"/>
      <c r="J130" s="58"/>
      <c r="K130" s="59"/>
      <c r="L130" s="59"/>
      <c r="M130" s="58"/>
      <c r="N130" s="57"/>
      <c r="O130" s="57"/>
      <c r="P130" s="57"/>
      <c r="Q130" s="263"/>
      <c r="R130" s="263"/>
      <c r="S130" s="56"/>
      <c r="T130" s="58"/>
      <c r="U130" s="58"/>
      <c r="V130" s="59"/>
      <c r="W130" s="57"/>
      <c r="X130" s="58"/>
      <c r="Y130" s="58"/>
      <c r="Z130" s="56"/>
      <c r="AA130" s="56"/>
    </row>
    <row r="131" spans="1:27" ht="15.75" x14ac:dyDescent="0.25">
      <c r="A131" s="56"/>
      <c r="B131" s="56"/>
      <c r="C131" s="56"/>
      <c r="D131" s="56"/>
      <c r="E131" s="57"/>
      <c r="F131" s="56"/>
      <c r="G131" s="56"/>
      <c r="H131" s="56"/>
      <c r="I131" s="56"/>
      <c r="J131" s="58"/>
      <c r="K131" s="59"/>
      <c r="L131" s="59"/>
      <c r="M131" s="58"/>
      <c r="N131" s="57"/>
      <c r="O131" s="57"/>
      <c r="P131" s="57"/>
      <c r="Q131" s="263"/>
      <c r="R131" s="263"/>
      <c r="S131" s="56"/>
      <c r="T131" s="58"/>
      <c r="U131" s="58"/>
      <c r="V131" s="59"/>
      <c r="W131" s="57"/>
      <c r="X131" s="58"/>
      <c r="Y131" s="58"/>
      <c r="Z131" s="56"/>
      <c r="AA131" s="56"/>
    </row>
    <row r="132" spans="1:27" ht="15.75" x14ac:dyDescent="0.25">
      <c r="A132" s="56"/>
      <c r="B132" s="56"/>
      <c r="C132" s="56"/>
      <c r="D132" s="56"/>
      <c r="E132" s="57"/>
      <c r="F132" s="56"/>
      <c r="G132" s="56"/>
      <c r="H132" s="56"/>
      <c r="I132" s="56"/>
      <c r="J132" s="58"/>
      <c r="K132" s="59"/>
      <c r="L132" s="59"/>
      <c r="M132" s="58"/>
      <c r="N132" s="57"/>
      <c r="O132" s="57"/>
      <c r="P132" s="57"/>
      <c r="Q132" s="263"/>
      <c r="R132" s="263"/>
      <c r="S132" s="56"/>
      <c r="T132" s="58"/>
      <c r="U132" s="58"/>
      <c r="V132" s="59"/>
      <c r="W132" s="57"/>
      <c r="X132" s="58"/>
      <c r="Y132" s="58"/>
      <c r="Z132" s="56"/>
      <c r="AA132" s="56"/>
    </row>
    <row r="133" spans="1:27" ht="15.75" x14ac:dyDescent="0.25">
      <c r="A133" s="56"/>
      <c r="B133" s="56"/>
      <c r="C133" s="56"/>
      <c r="D133" s="56"/>
      <c r="E133" s="57"/>
      <c r="F133" s="56"/>
      <c r="G133" s="56"/>
      <c r="H133" s="56"/>
      <c r="I133" s="56"/>
      <c r="J133" s="58"/>
      <c r="K133" s="59"/>
      <c r="L133" s="59"/>
      <c r="M133" s="58"/>
      <c r="N133" s="57"/>
      <c r="O133" s="57"/>
      <c r="P133" s="57"/>
      <c r="Q133" s="263"/>
      <c r="R133" s="263"/>
      <c r="S133" s="56"/>
      <c r="T133" s="58"/>
      <c r="U133" s="58"/>
      <c r="V133" s="59"/>
      <c r="W133" s="57"/>
      <c r="X133" s="58"/>
      <c r="Y133" s="58"/>
      <c r="Z133" s="56"/>
      <c r="AA133" s="56"/>
    </row>
    <row r="134" spans="1:27" ht="15.75" x14ac:dyDescent="0.25">
      <c r="A134" s="56"/>
      <c r="B134" s="56"/>
      <c r="C134" s="56"/>
      <c r="D134" s="56"/>
      <c r="E134" s="57"/>
      <c r="F134" s="56"/>
      <c r="G134" s="56"/>
      <c r="H134" s="56"/>
      <c r="I134" s="56"/>
      <c r="J134" s="58"/>
      <c r="K134" s="59"/>
      <c r="L134" s="59"/>
      <c r="M134" s="58"/>
      <c r="N134" s="57"/>
      <c r="O134" s="57"/>
      <c r="P134" s="57"/>
      <c r="Q134" s="263"/>
      <c r="R134" s="263"/>
      <c r="S134" s="56"/>
      <c r="T134" s="58"/>
      <c r="U134" s="58"/>
      <c r="V134" s="59"/>
      <c r="W134" s="57"/>
      <c r="X134" s="58"/>
      <c r="Y134" s="58"/>
      <c r="Z134" s="56"/>
      <c r="AA134" s="56"/>
    </row>
    <row r="135" spans="1:27" ht="15.75" x14ac:dyDescent="0.25">
      <c r="A135" s="56"/>
      <c r="B135" s="56"/>
      <c r="C135" s="56"/>
      <c r="D135" s="56"/>
      <c r="E135" s="57"/>
      <c r="F135" s="56"/>
      <c r="G135" s="56"/>
      <c r="H135" s="56"/>
      <c r="I135" s="56"/>
      <c r="J135" s="58"/>
      <c r="K135" s="59"/>
      <c r="L135" s="59"/>
      <c r="M135" s="58"/>
      <c r="N135" s="57"/>
      <c r="O135" s="57"/>
      <c r="P135" s="57"/>
      <c r="Q135" s="263"/>
      <c r="R135" s="263"/>
      <c r="S135" s="56"/>
      <c r="T135" s="58"/>
      <c r="U135" s="58"/>
      <c r="V135" s="59"/>
      <c r="W135" s="57"/>
      <c r="X135" s="58"/>
      <c r="Y135" s="58"/>
      <c r="Z135" s="56"/>
      <c r="AA135" s="56"/>
    </row>
    <row r="136" spans="1:27" ht="15.75" x14ac:dyDescent="0.25">
      <c r="A136" s="56"/>
      <c r="B136" s="56"/>
      <c r="C136" s="56"/>
      <c r="D136" s="56"/>
      <c r="E136" s="57"/>
      <c r="F136" s="56"/>
      <c r="G136" s="56"/>
      <c r="H136" s="56"/>
      <c r="I136" s="56"/>
      <c r="J136" s="58"/>
      <c r="K136" s="59"/>
      <c r="L136" s="59"/>
      <c r="M136" s="58"/>
      <c r="N136" s="57"/>
      <c r="O136" s="57"/>
      <c r="P136" s="57"/>
      <c r="Q136" s="263"/>
      <c r="R136" s="263"/>
      <c r="S136" s="56"/>
      <c r="T136" s="58"/>
      <c r="U136" s="58"/>
      <c r="V136" s="59"/>
      <c r="W136" s="57"/>
      <c r="X136" s="58"/>
      <c r="Y136" s="58"/>
      <c r="Z136" s="56"/>
      <c r="AA136" s="56"/>
    </row>
    <row r="137" spans="1:27" ht="15.75" x14ac:dyDescent="0.25">
      <c r="A137" s="56"/>
      <c r="B137" s="56"/>
      <c r="C137" s="56"/>
      <c r="D137" s="56"/>
      <c r="E137" s="57"/>
      <c r="F137" s="56"/>
      <c r="G137" s="56"/>
      <c r="H137" s="56"/>
      <c r="I137" s="56"/>
      <c r="J137" s="58"/>
      <c r="K137" s="59"/>
      <c r="L137" s="59"/>
      <c r="M137" s="58"/>
      <c r="N137" s="57"/>
      <c r="O137" s="57"/>
      <c r="P137" s="57"/>
      <c r="Q137" s="263"/>
      <c r="R137" s="263"/>
      <c r="S137" s="56"/>
      <c r="T137" s="58"/>
      <c r="U137" s="58"/>
      <c r="V137" s="59"/>
      <c r="W137" s="57"/>
      <c r="X137" s="58"/>
      <c r="Y137" s="58"/>
      <c r="Z137" s="56"/>
      <c r="AA137" s="56"/>
    </row>
    <row r="138" spans="1:27" ht="15.75" x14ac:dyDescent="0.25">
      <c r="A138" s="56"/>
      <c r="B138" s="56"/>
      <c r="C138" s="56"/>
      <c r="D138" s="56"/>
      <c r="E138" s="57"/>
      <c r="F138" s="56"/>
      <c r="G138" s="56"/>
      <c r="H138" s="56"/>
      <c r="I138" s="56"/>
      <c r="J138" s="58"/>
      <c r="K138" s="59"/>
      <c r="L138" s="59"/>
      <c r="M138" s="58"/>
      <c r="N138" s="57"/>
      <c r="O138" s="57"/>
      <c r="P138" s="57"/>
      <c r="Q138" s="263"/>
      <c r="R138" s="263"/>
      <c r="S138" s="56"/>
      <c r="T138" s="58"/>
      <c r="U138" s="58"/>
      <c r="V138" s="59"/>
      <c r="W138" s="57"/>
      <c r="X138" s="58"/>
      <c r="Y138" s="58"/>
      <c r="Z138" s="56"/>
      <c r="AA138" s="56"/>
    </row>
    <row r="139" spans="1:27" ht="15.75" x14ac:dyDescent="0.25">
      <c r="A139" s="56"/>
      <c r="B139" s="56"/>
      <c r="C139" s="56"/>
      <c r="D139" s="56"/>
      <c r="E139" s="57"/>
      <c r="F139" s="56"/>
      <c r="G139" s="56"/>
      <c r="H139" s="56"/>
      <c r="I139" s="56"/>
      <c r="J139" s="58"/>
      <c r="K139" s="59"/>
      <c r="L139" s="59"/>
      <c r="M139" s="58"/>
      <c r="N139" s="57"/>
      <c r="O139" s="57"/>
      <c r="P139" s="57"/>
      <c r="Q139" s="263"/>
      <c r="R139" s="263"/>
      <c r="S139" s="56"/>
      <c r="T139" s="58"/>
      <c r="U139" s="58"/>
      <c r="V139" s="59"/>
      <c r="W139" s="57"/>
      <c r="X139" s="58"/>
      <c r="Y139" s="58"/>
      <c r="Z139" s="56"/>
      <c r="AA139" s="56"/>
    </row>
    <row r="140" spans="1:27" ht="15.75" x14ac:dyDescent="0.25">
      <c r="A140" s="56"/>
      <c r="B140" s="56"/>
      <c r="C140" s="56"/>
      <c r="D140" s="56"/>
      <c r="E140" s="57"/>
      <c r="F140" s="56"/>
      <c r="G140" s="56"/>
      <c r="H140" s="56"/>
      <c r="I140" s="56"/>
      <c r="J140" s="58"/>
      <c r="K140" s="59"/>
      <c r="L140" s="59"/>
      <c r="M140" s="58"/>
      <c r="N140" s="57"/>
      <c r="O140" s="57"/>
      <c r="P140" s="57"/>
      <c r="Q140" s="263"/>
      <c r="R140" s="263"/>
      <c r="S140" s="56"/>
      <c r="T140" s="58"/>
      <c r="U140" s="58"/>
      <c r="V140" s="59"/>
      <c r="W140" s="57"/>
      <c r="X140" s="58"/>
      <c r="Y140" s="58"/>
      <c r="Z140" s="56"/>
      <c r="AA140" s="56"/>
    </row>
    <row r="141" spans="1:27" ht="15.75" x14ac:dyDescent="0.25">
      <c r="A141" s="56"/>
      <c r="B141" s="56"/>
      <c r="C141" s="56"/>
      <c r="D141" s="56"/>
      <c r="E141" s="57"/>
      <c r="F141" s="56"/>
      <c r="G141" s="56"/>
      <c r="H141" s="56"/>
      <c r="I141" s="56"/>
      <c r="J141" s="58"/>
      <c r="K141" s="59"/>
      <c r="L141" s="59"/>
      <c r="M141" s="58"/>
      <c r="N141" s="57"/>
      <c r="O141" s="57"/>
      <c r="P141" s="57"/>
      <c r="Q141" s="263"/>
      <c r="R141" s="263"/>
      <c r="S141" s="56"/>
      <c r="T141" s="58"/>
      <c r="U141" s="58"/>
      <c r="V141" s="59"/>
      <c r="W141" s="57"/>
      <c r="X141" s="58"/>
      <c r="Y141" s="58"/>
      <c r="Z141" s="56"/>
      <c r="AA141" s="56"/>
    </row>
    <row r="142" spans="1:27" ht="15.75" x14ac:dyDescent="0.25">
      <c r="A142" s="56"/>
      <c r="B142" s="56"/>
      <c r="C142" s="56"/>
      <c r="D142" s="56"/>
      <c r="E142" s="57"/>
      <c r="F142" s="56"/>
      <c r="G142" s="56"/>
      <c r="H142" s="56"/>
      <c r="I142" s="56"/>
      <c r="J142" s="58"/>
      <c r="K142" s="59"/>
      <c r="L142" s="59"/>
      <c r="M142" s="58"/>
      <c r="N142" s="57"/>
      <c r="O142" s="57"/>
      <c r="P142" s="57"/>
      <c r="Q142" s="263"/>
      <c r="R142" s="263"/>
      <c r="S142" s="56"/>
      <c r="T142" s="58"/>
      <c r="U142" s="58"/>
      <c r="V142" s="59"/>
      <c r="W142" s="57"/>
      <c r="X142" s="58"/>
      <c r="Y142" s="58"/>
      <c r="Z142" s="56"/>
      <c r="AA142" s="56"/>
    </row>
    <row r="143" spans="1:27" ht="15.75" x14ac:dyDescent="0.25">
      <c r="A143" s="56"/>
      <c r="B143" s="56"/>
      <c r="C143" s="56"/>
      <c r="D143" s="56"/>
      <c r="E143" s="57"/>
      <c r="F143" s="56"/>
      <c r="G143" s="56"/>
      <c r="H143" s="56"/>
      <c r="I143" s="56"/>
      <c r="J143" s="58"/>
      <c r="K143" s="59"/>
      <c r="L143" s="59"/>
      <c r="M143" s="58"/>
      <c r="N143" s="57"/>
      <c r="O143" s="57"/>
      <c r="P143" s="57"/>
      <c r="Q143" s="263"/>
      <c r="R143" s="263"/>
      <c r="S143" s="56"/>
      <c r="T143" s="58"/>
      <c r="U143" s="58"/>
      <c r="V143" s="59"/>
      <c r="W143" s="57"/>
      <c r="X143" s="58"/>
      <c r="Y143" s="58"/>
      <c r="Z143" s="56"/>
      <c r="AA143" s="56"/>
    </row>
    <row r="144" spans="1:27" ht="15.75" x14ac:dyDescent="0.25">
      <c r="A144" s="56"/>
      <c r="B144" s="56"/>
      <c r="C144" s="56"/>
      <c r="D144" s="56"/>
      <c r="E144" s="57"/>
      <c r="F144" s="56"/>
      <c r="G144" s="56"/>
      <c r="H144" s="56"/>
      <c r="I144" s="56"/>
      <c r="J144" s="58"/>
      <c r="K144" s="59"/>
      <c r="L144" s="59"/>
      <c r="M144" s="58"/>
      <c r="N144" s="57"/>
      <c r="O144" s="57"/>
      <c r="P144" s="57"/>
      <c r="Q144" s="263"/>
      <c r="R144" s="263"/>
      <c r="S144" s="56"/>
      <c r="T144" s="58"/>
      <c r="U144" s="58"/>
      <c r="V144" s="59"/>
      <c r="W144" s="57"/>
      <c r="X144" s="58"/>
      <c r="Y144" s="58"/>
      <c r="Z144" s="56"/>
      <c r="AA144" s="56"/>
    </row>
    <row r="145" spans="1:27" ht="15.75" x14ac:dyDescent="0.25">
      <c r="A145" s="56"/>
      <c r="B145" s="56"/>
      <c r="C145" s="56"/>
      <c r="D145" s="56"/>
      <c r="E145" s="57"/>
      <c r="F145" s="56"/>
      <c r="G145" s="56"/>
      <c r="H145" s="56"/>
      <c r="I145" s="56"/>
      <c r="J145" s="58"/>
      <c r="K145" s="59"/>
      <c r="L145" s="59"/>
      <c r="M145" s="58"/>
      <c r="N145" s="57"/>
      <c r="O145" s="57"/>
      <c r="P145" s="57"/>
      <c r="Q145" s="263"/>
      <c r="R145" s="263"/>
      <c r="S145" s="56"/>
      <c r="T145" s="58"/>
      <c r="U145" s="58"/>
      <c r="V145" s="59"/>
      <c r="W145" s="57"/>
      <c r="X145" s="58"/>
      <c r="Y145" s="58"/>
      <c r="Z145" s="56"/>
      <c r="AA145" s="56"/>
    </row>
    <row r="146" spans="1:27" ht="15.75" x14ac:dyDescent="0.25">
      <c r="A146" s="56"/>
      <c r="B146" s="56"/>
      <c r="C146" s="56"/>
      <c r="D146" s="56"/>
      <c r="E146" s="57"/>
      <c r="F146" s="56"/>
      <c r="G146" s="56"/>
      <c r="H146" s="56"/>
      <c r="I146" s="56"/>
      <c r="J146" s="58"/>
      <c r="K146" s="59"/>
      <c r="L146" s="59"/>
      <c r="M146" s="58"/>
      <c r="N146" s="57"/>
      <c r="O146" s="57"/>
      <c r="P146" s="57"/>
      <c r="Q146" s="263"/>
      <c r="R146" s="263"/>
      <c r="S146" s="56"/>
      <c r="T146" s="58"/>
      <c r="U146" s="58"/>
      <c r="V146" s="59"/>
      <c r="W146" s="57"/>
      <c r="X146" s="58"/>
      <c r="Y146" s="58"/>
      <c r="Z146" s="56"/>
      <c r="AA146" s="56"/>
    </row>
    <row r="147" spans="1:27" ht="15.75" x14ac:dyDescent="0.25">
      <c r="A147" s="56"/>
      <c r="B147" s="56"/>
      <c r="C147" s="56"/>
      <c r="D147" s="56"/>
      <c r="E147" s="57"/>
      <c r="F147" s="56"/>
      <c r="G147" s="56"/>
      <c r="H147" s="56"/>
      <c r="I147" s="56"/>
      <c r="J147" s="58"/>
      <c r="K147" s="59"/>
      <c r="L147" s="59"/>
      <c r="M147" s="58"/>
      <c r="N147" s="57"/>
      <c r="O147" s="57"/>
      <c r="P147" s="57"/>
      <c r="Q147" s="263"/>
      <c r="R147" s="263"/>
      <c r="S147" s="56"/>
      <c r="T147" s="58"/>
      <c r="U147" s="58"/>
      <c r="V147" s="59"/>
      <c r="W147" s="57"/>
      <c r="X147" s="58"/>
      <c r="Y147" s="58"/>
      <c r="Z147" s="56"/>
      <c r="AA147" s="56"/>
    </row>
    <row r="148" spans="1:27" ht="15.75" x14ac:dyDescent="0.25">
      <c r="A148" s="56"/>
      <c r="B148" s="56"/>
      <c r="C148" s="56"/>
      <c r="D148" s="56"/>
      <c r="E148" s="57"/>
      <c r="F148" s="56"/>
      <c r="G148" s="56"/>
      <c r="H148" s="56"/>
      <c r="I148" s="56"/>
      <c r="J148" s="58"/>
      <c r="K148" s="59"/>
      <c r="L148" s="59"/>
      <c r="M148" s="58"/>
      <c r="N148" s="57"/>
      <c r="O148" s="57"/>
      <c r="P148" s="57"/>
      <c r="Q148" s="263"/>
      <c r="R148" s="263"/>
      <c r="S148" s="56"/>
      <c r="T148" s="58"/>
      <c r="U148" s="58"/>
      <c r="V148" s="59"/>
      <c r="W148" s="57"/>
      <c r="X148" s="58"/>
      <c r="Y148" s="58"/>
      <c r="Z148" s="56"/>
      <c r="AA148" s="56"/>
    </row>
    <row r="149" spans="1:27" ht="15.75" x14ac:dyDescent="0.25">
      <c r="A149" s="56"/>
      <c r="B149" s="56"/>
      <c r="C149" s="56"/>
      <c r="D149" s="56"/>
      <c r="E149" s="57"/>
      <c r="F149" s="56"/>
      <c r="G149" s="56"/>
      <c r="H149" s="56"/>
      <c r="I149" s="56"/>
      <c r="J149" s="58"/>
      <c r="K149" s="59"/>
      <c r="L149" s="59"/>
      <c r="M149" s="58"/>
      <c r="N149" s="57"/>
      <c r="O149" s="57"/>
      <c r="P149" s="57"/>
      <c r="Q149" s="263"/>
      <c r="R149" s="263"/>
      <c r="S149" s="56"/>
      <c r="T149" s="58"/>
      <c r="U149" s="58"/>
      <c r="V149" s="59"/>
      <c r="W149" s="57"/>
      <c r="X149" s="58"/>
      <c r="Y149" s="58"/>
      <c r="Z149" s="56"/>
      <c r="AA149" s="56"/>
    </row>
    <row r="150" spans="1:27" ht="15.75" x14ac:dyDescent="0.25">
      <c r="A150" s="56"/>
      <c r="B150" s="56"/>
      <c r="C150" s="56"/>
      <c r="D150" s="56"/>
      <c r="E150" s="57"/>
      <c r="F150" s="56"/>
      <c r="G150" s="56"/>
      <c r="H150" s="56"/>
      <c r="I150" s="56"/>
      <c r="J150" s="58"/>
      <c r="K150" s="59"/>
      <c r="L150" s="59"/>
      <c r="M150" s="58"/>
      <c r="N150" s="57"/>
      <c r="O150" s="57"/>
      <c r="P150" s="57"/>
      <c r="Q150" s="263"/>
      <c r="R150" s="263"/>
      <c r="S150" s="56"/>
      <c r="T150" s="58"/>
      <c r="U150" s="58"/>
      <c r="V150" s="59"/>
      <c r="W150" s="57"/>
      <c r="X150" s="58"/>
      <c r="Y150" s="58"/>
      <c r="Z150" s="56"/>
      <c r="AA150" s="56"/>
    </row>
    <row r="151" spans="1:27" ht="15.75" x14ac:dyDescent="0.25">
      <c r="A151" s="56"/>
      <c r="B151" s="56"/>
      <c r="C151" s="56"/>
      <c r="D151" s="56"/>
      <c r="E151" s="57"/>
      <c r="F151" s="56"/>
      <c r="G151" s="56"/>
      <c r="H151" s="56"/>
      <c r="I151" s="56"/>
      <c r="J151" s="58"/>
      <c r="K151" s="59"/>
      <c r="L151" s="59"/>
      <c r="M151" s="58"/>
      <c r="N151" s="57"/>
      <c r="O151" s="57"/>
      <c r="P151" s="57"/>
      <c r="Q151" s="263"/>
      <c r="R151" s="263"/>
      <c r="S151" s="56"/>
      <c r="T151" s="58"/>
      <c r="U151" s="58"/>
      <c r="V151" s="59"/>
      <c r="W151" s="57"/>
      <c r="X151" s="58"/>
      <c r="Y151" s="58"/>
      <c r="Z151" s="56"/>
      <c r="AA151" s="56"/>
    </row>
    <row r="152" spans="1:27" ht="15.75" x14ac:dyDescent="0.25">
      <c r="A152" s="56"/>
      <c r="B152" s="56"/>
      <c r="C152" s="56"/>
      <c r="D152" s="56"/>
      <c r="E152" s="57"/>
      <c r="F152" s="56"/>
      <c r="G152" s="56"/>
      <c r="H152" s="56"/>
      <c r="I152" s="56"/>
      <c r="J152" s="58"/>
      <c r="K152" s="59"/>
      <c r="L152" s="59"/>
      <c r="M152" s="58"/>
      <c r="N152" s="57"/>
      <c r="O152" s="57"/>
      <c r="P152" s="57"/>
      <c r="Q152" s="263"/>
      <c r="R152" s="263"/>
      <c r="S152" s="56"/>
      <c r="T152" s="58"/>
      <c r="U152" s="58"/>
      <c r="V152" s="59"/>
      <c r="W152" s="57"/>
      <c r="X152" s="58"/>
      <c r="Y152" s="58"/>
      <c r="Z152" s="56"/>
      <c r="AA152" s="56"/>
    </row>
    <row r="153" spans="1:27" ht="15.75" x14ac:dyDescent="0.25">
      <c r="A153" s="56"/>
      <c r="B153" s="56"/>
      <c r="C153" s="56"/>
      <c r="D153" s="56"/>
      <c r="E153" s="57"/>
      <c r="F153" s="56"/>
      <c r="G153" s="56"/>
      <c r="H153" s="56"/>
      <c r="I153" s="56"/>
      <c r="J153" s="58"/>
      <c r="K153" s="59"/>
      <c r="L153" s="59"/>
      <c r="M153" s="58"/>
      <c r="N153" s="57"/>
      <c r="O153" s="57"/>
      <c r="P153" s="57"/>
      <c r="Q153" s="263"/>
      <c r="R153" s="263"/>
      <c r="S153" s="56"/>
      <c r="T153" s="58"/>
      <c r="U153" s="58"/>
      <c r="V153" s="59"/>
      <c r="W153" s="57"/>
      <c r="X153" s="58"/>
      <c r="Y153" s="58"/>
      <c r="Z153" s="56"/>
      <c r="AA153" s="56"/>
    </row>
    <row r="154" spans="1:27" ht="15.75" x14ac:dyDescent="0.25">
      <c r="A154" s="56"/>
      <c r="B154" s="56"/>
      <c r="C154" s="56"/>
      <c r="D154" s="56"/>
      <c r="E154" s="57"/>
      <c r="F154" s="56"/>
      <c r="G154" s="56"/>
      <c r="H154" s="56"/>
      <c r="I154" s="56"/>
      <c r="J154" s="58"/>
      <c r="K154" s="59"/>
      <c r="L154" s="59"/>
      <c r="M154" s="58"/>
      <c r="N154" s="57"/>
      <c r="O154" s="57"/>
      <c r="P154" s="57"/>
      <c r="Q154" s="263"/>
      <c r="R154" s="263"/>
      <c r="S154" s="56"/>
      <c r="T154" s="58"/>
      <c r="U154" s="58"/>
      <c r="V154" s="59"/>
      <c r="W154" s="57"/>
      <c r="X154" s="58"/>
      <c r="Y154" s="58"/>
      <c r="Z154" s="56"/>
      <c r="AA154" s="56"/>
    </row>
    <row r="155" spans="1:27" ht="15.75" x14ac:dyDescent="0.25">
      <c r="A155" s="56"/>
      <c r="B155" s="56"/>
      <c r="C155" s="56"/>
      <c r="D155" s="56"/>
      <c r="E155" s="57"/>
      <c r="F155" s="56"/>
      <c r="G155" s="56"/>
      <c r="H155" s="56"/>
      <c r="I155" s="56"/>
      <c r="J155" s="58"/>
      <c r="K155" s="59"/>
      <c r="L155" s="59"/>
      <c r="M155" s="58"/>
      <c r="N155" s="57"/>
      <c r="O155" s="57"/>
      <c r="P155" s="57"/>
      <c r="Q155" s="263"/>
      <c r="R155" s="263"/>
      <c r="S155" s="56"/>
      <c r="T155" s="58"/>
      <c r="U155" s="58"/>
      <c r="V155" s="59"/>
      <c r="W155" s="57"/>
      <c r="X155" s="58"/>
      <c r="Y155" s="58"/>
      <c r="Z155" s="56"/>
      <c r="AA155" s="56"/>
    </row>
    <row r="156" spans="1:27" ht="15.75" x14ac:dyDescent="0.25">
      <c r="A156" s="56"/>
      <c r="B156" s="56"/>
      <c r="C156" s="56"/>
      <c r="D156" s="56"/>
      <c r="E156" s="57"/>
      <c r="F156" s="56"/>
      <c r="G156" s="56"/>
      <c r="H156" s="56"/>
      <c r="I156" s="56"/>
      <c r="J156" s="58"/>
      <c r="K156" s="59"/>
      <c r="L156" s="59"/>
      <c r="M156" s="58"/>
      <c r="N156" s="57"/>
      <c r="O156" s="57"/>
      <c r="P156" s="57"/>
      <c r="Q156" s="263"/>
      <c r="R156" s="263"/>
      <c r="S156" s="56"/>
      <c r="T156" s="58"/>
      <c r="U156" s="58"/>
      <c r="V156" s="59"/>
      <c r="W156" s="57"/>
      <c r="X156" s="58"/>
      <c r="Y156" s="58"/>
      <c r="Z156" s="56"/>
      <c r="AA156" s="56"/>
    </row>
    <row r="157" spans="1:27" ht="15.75" x14ac:dyDescent="0.25">
      <c r="A157" s="56"/>
      <c r="B157" s="56"/>
      <c r="C157" s="56"/>
      <c r="D157" s="56"/>
      <c r="E157" s="57"/>
      <c r="F157" s="56"/>
      <c r="G157" s="56"/>
      <c r="H157" s="56"/>
      <c r="I157" s="56"/>
      <c r="J157" s="58"/>
      <c r="K157" s="59"/>
      <c r="L157" s="59"/>
      <c r="M157" s="58"/>
      <c r="N157" s="57"/>
      <c r="O157" s="57"/>
      <c r="P157" s="57"/>
      <c r="Q157" s="263"/>
      <c r="R157" s="263"/>
      <c r="S157" s="56"/>
      <c r="T157" s="58"/>
      <c r="U157" s="58"/>
      <c r="V157" s="59"/>
      <c r="W157" s="57"/>
      <c r="X157" s="58"/>
      <c r="Y157" s="58"/>
      <c r="Z157" s="56"/>
      <c r="AA157" s="56"/>
    </row>
    <row r="158" spans="1:27" ht="15.75" x14ac:dyDescent="0.25">
      <c r="A158" s="56"/>
      <c r="B158" s="56"/>
      <c r="C158" s="56"/>
      <c r="D158" s="56"/>
      <c r="E158" s="57"/>
      <c r="F158" s="56"/>
      <c r="G158" s="56"/>
      <c r="H158" s="56"/>
      <c r="I158" s="56"/>
      <c r="J158" s="58"/>
      <c r="K158" s="59"/>
      <c r="L158" s="59"/>
      <c r="M158" s="58"/>
      <c r="N158" s="57"/>
      <c r="O158" s="57"/>
      <c r="P158" s="57"/>
      <c r="Q158" s="263"/>
      <c r="R158" s="263"/>
      <c r="S158" s="56"/>
      <c r="T158" s="58"/>
      <c r="U158" s="58"/>
      <c r="V158" s="59"/>
      <c r="W158" s="57"/>
      <c r="X158" s="58"/>
      <c r="Y158" s="58"/>
      <c r="Z158" s="56"/>
      <c r="AA158" s="56"/>
    </row>
    <row r="159" spans="1:27" ht="15.75" x14ac:dyDescent="0.25">
      <c r="A159" s="56"/>
      <c r="B159" s="56"/>
      <c r="C159" s="56"/>
      <c r="D159" s="56"/>
      <c r="E159" s="57"/>
      <c r="F159" s="56"/>
      <c r="G159" s="56"/>
      <c r="H159" s="56"/>
      <c r="I159" s="56"/>
      <c r="J159" s="58"/>
      <c r="K159" s="59"/>
      <c r="L159" s="59"/>
      <c r="M159" s="58"/>
      <c r="N159" s="57"/>
      <c r="O159" s="57"/>
      <c r="P159" s="57"/>
      <c r="Q159" s="263"/>
      <c r="R159" s="263"/>
      <c r="S159" s="56"/>
      <c r="T159" s="58"/>
      <c r="U159" s="58"/>
      <c r="V159" s="59"/>
      <c r="W159" s="57"/>
      <c r="X159" s="58"/>
      <c r="Y159" s="58"/>
      <c r="Z159" s="56"/>
      <c r="AA159" s="56"/>
    </row>
    <row r="160" spans="1:27" ht="15.75" x14ac:dyDescent="0.25">
      <c r="A160" s="56"/>
      <c r="B160" s="56"/>
      <c r="C160" s="56"/>
      <c r="D160" s="56"/>
      <c r="E160" s="57"/>
      <c r="F160" s="56"/>
      <c r="G160" s="56"/>
      <c r="H160" s="56"/>
      <c r="I160" s="56"/>
      <c r="J160" s="58"/>
      <c r="K160" s="59"/>
      <c r="L160" s="59"/>
      <c r="M160" s="58"/>
      <c r="N160" s="57"/>
      <c r="O160" s="57"/>
      <c r="P160" s="57"/>
      <c r="Q160" s="263"/>
      <c r="R160" s="263"/>
      <c r="S160" s="56"/>
      <c r="T160" s="58"/>
      <c r="U160" s="58"/>
      <c r="V160" s="59"/>
      <c r="W160" s="57"/>
      <c r="X160" s="58"/>
      <c r="Y160" s="58"/>
      <c r="Z160" s="56"/>
      <c r="AA160" s="56"/>
    </row>
    <row r="161" spans="1:27" ht="15.75" x14ac:dyDescent="0.25">
      <c r="A161" s="56"/>
      <c r="B161" s="56"/>
      <c r="C161" s="56"/>
      <c r="D161" s="56"/>
      <c r="E161" s="57"/>
      <c r="F161" s="56"/>
      <c r="G161" s="56"/>
      <c r="H161" s="56"/>
      <c r="I161" s="56"/>
      <c r="J161" s="58"/>
      <c r="K161" s="59"/>
      <c r="L161" s="59"/>
      <c r="M161" s="58"/>
      <c r="N161" s="57"/>
      <c r="O161" s="57"/>
      <c r="P161" s="57"/>
      <c r="Q161" s="263"/>
      <c r="R161" s="263"/>
      <c r="S161" s="56"/>
      <c r="T161" s="58"/>
      <c r="U161" s="58"/>
      <c r="V161" s="59"/>
      <c r="W161" s="57"/>
      <c r="X161" s="58"/>
      <c r="Y161" s="58"/>
      <c r="Z161" s="56"/>
      <c r="AA161" s="56"/>
    </row>
    <row r="162" spans="1:27" ht="15.75" x14ac:dyDescent="0.25">
      <c r="A162" s="56"/>
      <c r="B162" s="56"/>
      <c r="C162" s="56"/>
      <c r="D162" s="56"/>
      <c r="E162" s="57"/>
      <c r="F162" s="56"/>
      <c r="G162" s="56"/>
      <c r="H162" s="56"/>
      <c r="I162" s="56"/>
      <c r="J162" s="58"/>
      <c r="K162" s="59"/>
      <c r="L162" s="59"/>
      <c r="M162" s="58"/>
      <c r="N162" s="57"/>
      <c r="O162" s="57"/>
      <c r="P162" s="57"/>
      <c r="Q162" s="263"/>
      <c r="R162" s="263"/>
      <c r="S162" s="56"/>
      <c r="T162" s="58"/>
      <c r="U162" s="58"/>
      <c r="V162" s="59"/>
      <c r="W162" s="57"/>
      <c r="X162" s="58"/>
      <c r="Y162" s="58"/>
      <c r="Z162" s="56"/>
      <c r="AA162" s="56"/>
    </row>
    <row r="163" spans="1:27" ht="15.75" x14ac:dyDescent="0.25">
      <c r="A163" s="56"/>
      <c r="B163" s="56"/>
      <c r="C163" s="56"/>
      <c r="D163" s="56"/>
      <c r="E163" s="57"/>
      <c r="F163" s="56"/>
      <c r="G163" s="56"/>
      <c r="H163" s="56"/>
      <c r="I163" s="56"/>
      <c r="J163" s="58"/>
      <c r="K163" s="59"/>
      <c r="L163" s="59"/>
      <c r="M163" s="58"/>
      <c r="N163" s="57"/>
      <c r="O163" s="57"/>
      <c r="P163" s="57"/>
      <c r="Q163" s="263"/>
      <c r="R163" s="263"/>
      <c r="S163" s="56"/>
      <c r="T163" s="58"/>
      <c r="U163" s="58"/>
      <c r="V163" s="59"/>
      <c r="W163" s="57"/>
      <c r="X163" s="58"/>
      <c r="Y163" s="58"/>
      <c r="Z163" s="56"/>
      <c r="AA163" s="56"/>
    </row>
    <row r="164" spans="1:27" ht="15.75" x14ac:dyDescent="0.25">
      <c r="A164" s="56"/>
      <c r="B164" s="56"/>
      <c r="C164" s="56"/>
      <c r="D164" s="56"/>
      <c r="E164" s="57"/>
      <c r="F164" s="56"/>
      <c r="G164" s="56"/>
      <c r="H164" s="56"/>
      <c r="I164" s="56"/>
      <c r="J164" s="58"/>
      <c r="K164" s="59"/>
      <c r="L164" s="59"/>
      <c r="M164" s="58"/>
      <c r="N164" s="57"/>
      <c r="O164" s="57"/>
      <c r="P164" s="57"/>
      <c r="Q164" s="263"/>
      <c r="R164" s="263"/>
      <c r="S164" s="56"/>
      <c r="T164" s="58"/>
      <c r="U164" s="58"/>
      <c r="V164" s="59"/>
      <c r="W164" s="57"/>
      <c r="X164" s="58"/>
      <c r="Y164" s="58"/>
      <c r="Z164" s="56"/>
      <c r="AA164" s="56"/>
    </row>
    <row r="165" spans="1:27" ht="15.75" x14ac:dyDescent="0.25">
      <c r="A165" s="56"/>
      <c r="B165" s="56"/>
      <c r="C165" s="56"/>
      <c r="D165" s="56"/>
      <c r="E165" s="57"/>
      <c r="F165" s="56"/>
      <c r="G165" s="56"/>
      <c r="H165" s="56"/>
      <c r="I165" s="56"/>
      <c r="J165" s="58"/>
      <c r="K165" s="59"/>
      <c r="L165" s="59"/>
      <c r="M165" s="58"/>
      <c r="N165" s="57"/>
      <c r="O165" s="57"/>
      <c r="P165" s="57"/>
      <c r="Q165" s="263"/>
      <c r="R165" s="263"/>
      <c r="S165" s="56"/>
      <c r="T165" s="58"/>
      <c r="U165" s="58"/>
      <c r="V165" s="59"/>
      <c r="W165" s="57"/>
      <c r="X165" s="58"/>
      <c r="Y165" s="58"/>
      <c r="Z165" s="56"/>
      <c r="AA165" s="56"/>
    </row>
    <row r="166" spans="1:27" ht="15.75" x14ac:dyDescent="0.25">
      <c r="A166" s="56"/>
      <c r="B166" s="56"/>
      <c r="C166" s="56"/>
      <c r="D166" s="56"/>
      <c r="E166" s="57"/>
      <c r="F166" s="56"/>
      <c r="G166" s="56"/>
      <c r="H166" s="56"/>
      <c r="I166" s="56"/>
      <c r="J166" s="58"/>
      <c r="K166" s="59"/>
      <c r="L166" s="59"/>
      <c r="M166" s="58"/>
      <c r="N166" s="57"/>
      <c r="O166" s="57"/>
      <c r="P166" s="57"/>
      <c r="Q166" s="263"/>
      <c r="R166" s="263"/>
      <c r="S166" s="56"/>
      <c r="T166" s="58"/>
      <c r="U166" s="58"/>
      <c r="V166" s="59"/>
      <c r="W166" s="57"/>
      <c r="X166" s="58"/>
      <c r="Y166" s="58"/>
      <c r="Z166" s="56"/>
      <c r="AA166" s="56"/>
    </row>
    <row r="167" spans="1:27" ht="15.75" x14ac:dyDescent="0.25">
      <c r="A167" s="56"/>
      <c r="B167" s="56"/>
      <c r="C167" s="56"/>
      <c r="D167" s="56"/>
      <c r="E167" s="57"/>
      <c r="F167" s="56"/>
      <c r="G167" s="56"/>
      <c r="H167" s="56"/>
      <c r="I167" s="56"/>
      <c r="J167" s="58"/>
      <c r="K167" s="59"/>
      <c r="L167" s="59"/>
      <c r="M167" s="58"/>
      <c r="N167" s="57"/>
      <c r="O167" s="57"/>
      <c r="P167" s="57"/>
      <c r="Q167" s="263"/>
      <c r="R167" s="263"/>
      <c r="S167" s="56"/>
      <c r="T167" s="58"/>
      <c r="U167" s="58"/>
      <c r="V167" s="59"/>
      <c r="W167" s="57"/>
      <c r="X167" s="58"/>
      <c r="Y167" s="58"/>
      <c r="Z167" s="56"/>
      <c r="AA167" s="56"/>
    </row>
    <row r="168" spans="1:27" ht="15.75" x14ac:dyDescent="0.25">
      <c r="A168" s="56"/>
      <c r="B168" s="56"/>
      <c r="C168" s="56"/>
      <c r="D168" s="56"/>
      <c r="E168" s="57"/>
      <c r="F168" s="56"/>
      <c r="G168" s="56"/>
      <c r="H168" s="56"/>
      <c r="I168" s="56"/>
      <c r="J168" s="58"/>
      <c r="K168" s="59"/>
      <c r="L168" s="59"/>
      <c r="M168" s="58"/>
      <c r="N168" s="57"/>
      <c r="O168" s="57"/>
      <c r="P168" s="57"/>
      <c r="Q168" s="263"/>
      <c r="R168" s="263"/>
      <c r="S168" s="56"/>
      <c r="T168" s="58"/>
      <c r="U168" s="58"/>
      <c r="V168" s="59"/>
      <c r="W168" s="57"/>
      <c r="X168" s="58"/>
      <c r="Y168" s="58"/>
      <c r="Z168" s="56"/>
      <c r="AA168" s="56"/>
    </row>
    <row r="169" spans="1:27" ht="15.75" x14ac:dyDescent="0.25">
      <c r="A169" s="56"/>
      <c r="B169" s="56"/>
      <c r="C169" s="56"/>
      <c r="D169" s="56"/>
      <c r="E169" s="57"/>
      <c r="F169" s="56"/>
      <c r="G169" s="56"/>
      <c r="H169" s="56"/>
      <c r="I169" s="56"/>
      <c r="J169" s="58"/>
      <c r="K169" s="59"/>
      <c r="L169" s="59"/>
      <c r="M169" s="58"/>
      <c r="N169" s="57"/>
      <c r="O169" s="57"/>
      <c r="P169" s="57"/>
      <c r="Q169" s="263"/>
      <c r="R169" s="263"/>
      <c r="S169" s="56"/>
      <c r="T169" s="58"/>
      <c r="U169" s="58"/>
      <c r="V169" s="59"/>
      <c r="W169" s="57"/>
      <c r="X169" s="58"/>
      <c r="Y169" s="58"/>
      <c r="Z169" s="56"/>
      <c r="AA169" s="56"/>
    </row>
    <row r="170" spans="1:27" ht="15.75" x14ac:dyDescent="0.25">
      <c r="A170" s="56"/>
      <c r="B170" s="56"/>
      <c r="C170" s="56"/>
      <c r="D170" s="56"/>
      <c r="E170" s="57"/>
      <c r="F170" s="56"/>
      <c r="G170" s="56"/>
      <c r="H170" s="56"/>
      <c r="I170" s="56"/>
      <c r="J170" s="58"/>
      <c r="K170" s="59"/>
      <c r="L170" s="59"/>
      <c r="M170" s="58"/>
      <c r="N170" s="57"/>
      <c r="O170" s="57"/>
      <c r="P170" s="57"/>
      <c r="Q170" s="263"/>
      <c r="R170" s="263"/>
      <c r="S170" s="56"/>
      <c r="T170" s="58"/>
      <c r="U170" s="58"/>
      <c r="V170" s="59"/>
      <c r="W170" s="57"/>
      <c r="X170" s="58"/>
      <c r="Y170" s="58"/>
      <c r="Z170" s="56"/>
      <c r="AA170" s="56"/>
    </row>
    <row r="171" spans="1:27" ht="15.75" x14ac:dyDescent="0.25">
      <c r="A171" s="56"/>
      <c r="B171" s="56"/>
      <c r="C171" s="56"/>
      <c r="D171" s="56"/>
      <c r="E171" s="57"/>
      <c r="F171" s="56"/>
      <c r="G171" s="56"/>
      <c r="H171" s="56"/>
      <c r="I171" s="56"/>
      <c r="J171" s="58"/>
      <c r="K171" s="59"/>
      <c r="L171" s="59"/>
      <c r="M171" s="58"/>
      <c r="N171" s="57"/>
      <c r="O171" s="57"/>
      <c r="P171" s="57"/>
      <c r="Q171" s="263"/>
      <c r="R171" s="263"/>
      <c r="S171" s="56"/>
      <c r="T171" s="58"/>
      <c r="U171" s="58"/>
      <c r="V171" s="59"/>
      <c r="W171" s="57"/>
      <c r="X171" s="58"/>
      <c r="Y171" s="58"/>
      <c r="Z171" s="56"/>
      <c r="AA171" s="56"/>
    </row>
    <row r="172" spans="1:27" ht="15.75" x14ac:dyDescent="0.25">
      <c r="A172" s="56"/>
      <c r="B172" s="56"/>
      <c r="C172" s="56"/>
      <c r="D172" s="56"/>
      <c r="E172" s="57"/>
      <c r="F172" s="56"/>
      <c r="G172" s="56"/>
      <c r="H172" s="56"/>
      <c r="I172" s="56"/>
      <c r="J172" s="58"/>
      <c r="K172" s="59"/>
      <c r="L172" s="59"/>
      <c r="M172" s="58"/>
      <c r="N172" s="57"/>
      <c r="O172" s="57"/>
      <c r="P172" s="57"/>
      <c r="Q172" s="263"/>
      <c r="R172" s="263"/>
      <c r="S172" s="56"/>
      <c r="T172" s="58"/>
      <c r="U172" s="58"/>
      <c r="V172" s="59"/>
      <c r="W172" s="57"/>
      <c r="X172" s="58"/>
      <c r="Y172" s="58"/>
      <c r="Z172" s="56"/>
      <c r="AA172" s="56"/>
    </row>
    <row r="173" spans="1:27" ht="15.75" x14ac:dyDescent="0.25">
      <c r="A173" s="56"/>
      <c r="B173" s="56"/>
      <c r="C173" s="56"/>
      <c r="D173" s="56"/>
      <c r="E173" s="57"/>
      <c r="F173" s="56"/>
      <c r="G173" s="56"/>
      <c r="H173" s="56"/>
      <c r="I173" s="56"/>
      <c r="J173" s="58"/>
      <c r="K173" s="59"/>
      <c r="L173" s="59"/>
      <c r="M173" s="58"/>
      <c r="N173" s="57"/>
      <c r="O173" s="57"/>
      <c r="P173" s="57"/>
      <c r="Q173" s="263"/>
      <c r="R173" s="263"/>
      <c r="S173" s="56"/>
      <c r="T173" s="58"/>
      <c r="U173" s="58"/>
      <c r="V173" s="59"/>
      <c r="W173" s="57"/>
      <c r="X173" s="58"/>
      <c r="Y173" s="58"/>
      <c r="Z173" s="56"/>
      <c r="AA173" s="56"/>
    </row>
    <row r="174" spans="1:27" ht="15.75" x14ac:dyDescent="0.25">
      <c r="A174" s="56"/>
      <c r="B174" s="56"/>
      <c r="C174" s="56"/>
      <c r="D174" s="56"/>
      <c r="E174" s="57"/>
      <c r="F174" s="56"/>
      <c r="G174" s="56"/>
      <c r="H174" s="56"/>
      <c r="I174" s="56"/>
      <c r="J174" s="58"/>
      <c r="K174" s="59"/>
      <c r="L174" s="59"/>
      <c r="M174" s="58"/>
      <c r="N174" s="57"/>
      <c r="O174" s="57"/>
      <c r="P174" s="57"/>
      <c r="Q174" s="263"/>
      <c r="R174" s="263"/>
      <c r="S174" s="56"/>
      <c r="T174" s="58"/>
      <c r="U174" s="58"/>
      <c r="V174" s="59"/>
      <c r="W174" s="57"/>
      <c r="X174" s="58"/>
      <c r="Y174" s="58"/>
      <c r="Z174" s="56"/>
      <c r="AA174" s="56"/>
    </row>
    <row r="175" spans="1:27" ht="15.75" x14ac:dyDescent="0.25">
      <c r="A175" s="56"/>
      <c r="B175" s="56"/>
      <c r="C175" s="56"/>
      <c r="D175" s="56"/>
      <c r="E175" s="57"/>
      <c r="F175" s="56"/>
      <c r="G175" s="56"/>
      <c r="H175" s="56"/>
      <c r="I175" s="56"/>
      <c r="J175" s="58"/>
      <c r="K175" s="59"/>
      <c r="L175" s="59"/>
      <c r="M175" s="58"/>
      <c r="N175" s="57"/>
      <c r="O175" s="57"/>
      <c r="P175" s="57"/>
      <c r="Q175" s="263"/>
      <c r="R175" s="263"/>
      <c r="S175" s="56"/>
      <c r="T175" s="58"/>
      <c r="U175" s="58"/>
      <c r="V175" s="59"/>
      <c r="W175" s="57"/>
      <c r="X175" s="58"/>
      <c r="Y175" s="58"/>
      <c r="Z175" s="56"/>
      <c r="AA175" s="56"/>
    </row>
    <row r="176" spans="1:27" ht="15.75" x14ac:dyDescent="0.25">
      <c r="A176" s="56"/>
      <c r="B176" s="56"/>
      <c r="C176" s="56"/>
      <c r="D176" s="56"/>
      <c r="E176" s="57"/>
      <c r="F176" s="56"/>
      <c r="G176" s="56"/>
      <c r="H176" s="56"/>
      <c r="I176" s="56"/>
      <c r="J176" s="58"/>
      <c r="K176" s="59"/>
      <c r="L176" s="59"/>
      <c r="M176" s="58"/>
      <c r="N176" s="57"/>
      <c r="O176" s="57"/>
      <c r="P176" s="57"/>
      <c r="Q176" s="263"/>
      <c r="R176" s="263"/>
      <c r="S176" s="56"/>
      <c r="T176" s="58"/>
      <c r="U176" s="58"/>
      <c r="V176" s="59"/>
      <c r="W176" s="57"/>
      <c r="X176" s="58"/>
      <c r="Y176" s="58"/>
      <c r="Z176" s="56"/>
      <c r="AA176" s="56"/>
    </row>
    <row r="177" spans="1:27" ht="15.75" x14ac:dyDescent="0.25">
      <c r="A177" s="56"/>
      <c r="B177" s="56"/>
      <c r="C177" s="56"/>
      <c r="D177" s="56"/>
      <c r="E177" s="57"/>
      <c r="F177" s="56"/>
      <c r="G177" s="56"/>
      <c r="H177" s="56"/>
      <c r="I177" s="56"/>
      <c r="J177" s="58"/>
      <c r="K177" s="59"/>
      <c r="L177" s="59"/>
      <c r="M177" s="58"/>
      <c r="N177" s="57"/>
      <c r="O177" s="57"/>
      <c r="P177" s="57"/>
      <c r="Q177" s="263"/>
      <c r="R177" s="263"/>
      <c r="S177" s="56"/>
      <c r="T177" s="58"/>
      <c r="U177" s="58"/>
      <c r="V177" s="59"/>
      <c r="W177" s="57"/>
      <c r="X177" s="58"/>
      <c r="Y177" s="58"/>
      <c r="Z177" s="56"/>
      <c r="AA177" s="56"/>
    </row>
    <row r="178" spans="1:27" ht="15.75" x14ac:dyDescent="0.25">
      <c r="A178" s="56"/>
      <c r="B178" s="56"/>
      <c r="C178" s="56"/>
      <c r="D178" s="56"/>
      <c r="E178" s="57"/>
      <c r="F178" s="56"/>
      <c r="G178" s="56"/>
      <c r="H178" s="56"/>
      <c r="I178" s="56"/>
      <c r="J178" s="58"/>
      <c r="K178" s="59"/>
      <c r="L178" s="59"/>
      <c r="M178" s="58"/>
      <c r="N178" s="57"/>
      <c r="O178" s="57"/>
      <c r="P178" s="57"/>
      <c r="Q178" s="263"/>
      <c r="R178" s="263"/>
      <c r="S178" s="56"/>
      <c r="T178" s="58"/>
      <c r="U178" s="58"/>
      <c r="V178" s="59"/>
      <c r="W178" s="57"/>
      <c r="X178" s="58"/>
      <c r="Y178" s="58"/>
      <c r="Z178" s="56"/>
      <c r="AA178" s="56"/>
    </row>
    <row r="179" spans="1:27" ht="15.75" x14ac:dyDescent="0.25">
      <c r="A179" s="56"/>
      <c r="B179" s="56"/>
      <c r="C179" s="56"/>
      <c r="D179" s="56"/>
      <c r="E179" s="57"/>
      <c r="F179" s="56"/>
      <c r="G179" s="56"/>
      <c r="H179" s="56"/>
      <c r="I179" s="56"/>
      <c r="J179" s="58"/>
      <c r="K179" s="59"/>
      <c r="L179" s="59"/>
      <c r="M179" s="58"/>
      <c r="N179" s="57"/>
      <c r="O179" s="57"/>
      <c r="P179" s="57"/>
      <c r="Q179" s="263"/>
      <c r="R179" s="263"/>
      <c r="S179" s="56"/>
      <c r="T179" s="58"/>
      <c r="U179" s="58"/>
      <c r="V179" s="59"/>
      <c r="W179" s="57"/>
      <c r="X179" s="58"/>
      <c r="Y179" s="58"/>
      <c r="Z179" s="56"/>
      <c r="AA179" s="56"/>
    </row>
    <row r="180" spans="1:27" ht="15.75" x14ac:dyDescent="0.25">
      <c r="A180" s="56"/>
      <c r="B180" s="56"/>
      <c r="C180" s="56"/>
      <c r="D180" s="56"/>
      <c r="E180" s="57"/>
      <c r="F180" s="56"/>
      <c r="G180" s="56"/>
      <c r="H180" s="56"/>
      <c r="I180" s="56"/>
      <c r="J180" s="58"/>
      <c r="K180" s="59"/>
      <c r="L180" s="59"/>
      <c r="M180" s="58"/>
      <c r="N180" s="57"/>
      <c r="O180" s="57"/>
      <c r="P180" s="57"/>
      <c r="Q180" s="263"/>
      <c r="R180" s="263"/>
      <c r="S180" s="56"/>
      <c r="T180" s="58"/>
      <c r="U180" s="58"/>
      <c r="V180" s="59"/>
      <c r="W180" s="57"/>
      <c r="X180" s="58"/>
      <c r="Y180" s="58"/>
      <c r="Z180" s="56"/>
      <c r="AA180" s="56"/>
    </row>
    <row r="181" spans="1:27" ht="15.75" x14ac:dyDescent="0.25">
      <c r="A181" s="56"/>
      <c r="B181" s="56"/>
      <c r="C181" s="56"/>
      <c r="D181" s="56"/>
      <c r="E181" s="57"/>
      <c r="F181" s="56"/>
      <c r="G181" s="56"/>
      <c r="H181" s="56"/>
      <c r="I181" s="56"/>
      <c r="J181" s="58"/>
      <c r="K181" s="59"/>
      <c r="L181" s="59"/>
      <c r="M181" s="58"/>
      <c r="N181" s="57"/>
      <c r="O181" s="57"/>
      <c r="P181" s="57"/>
      <c r="Q181" s="263"/>
      <c r="R181" s="263"/>
      <c r="S181" s="56"/>
      <c r="T181" s="58"/>
      <c r="U181" s="58"/>
      <c r="V181" s="59"/>
      <c r="W181" s="57"/>
      <c r="X181" s="58"/>
      <c r="Y181" s="58"/>
      <c r="Z181" s="56"/>
      <c r="AA181" s="56"/>
    </row>
    <row r="182" spans="1:27" ht="15.75" x14ac:dyDescent="0.25">
      <c r="A182" s="56"/>
      <c r="B182" s="56"/>
      <c r="C182" s="56"/>
      <c r="D182" s="56"/>
      <c r="E182" s="57"/>
      <c r="F182" s="56"/>
      <c r="G182" s="56"/>
      <c r="H182" s="56"/>
      <c r="I182" s="56"/>
      <c r="J182" s="58"/>
      <c r="K182" s="59"/>
      <c r="L182" s="59"/>
      <c r="M182" s="58"/>
      <c r="N182" s="57"/>
      <c r="O182" s="57"/>
      <c r="P182" s="57"/>
      <c r="Q182" s="263"/>
      <c r="R182" s="263"/>
      <c r="S182" s="56"/>
      <c r="T182" s="58"/>
      <c r="U182" s="58"/>
      <c r="V182" s="59"/>
      <c r="W182" s="57"/>
      <c r="X182" s="58"/>
      <c r="Y182" s="58"/>
      <c r="Z182" s="56"/>
      <c r="AA182" s="56"/>
    </row>
    <row r="183" spans="1:27" ht="15.75" x14ac:dyDescent="0.25">
      <c r="A183" s="56"/>
      <c r="B183" s="56"/>
      <c r="C183" s="56"/>
      <c r="D183" s="56"/>
      <c r="E183" s="57"/>
      <c r="F183" s="56"/>
      <c r="G183" s="56"/>
      <c r="H183" s="56"/>
      <c r="I183" s="56"/>
      <c r="J183" s="58"/>
      <c r="K183" s="59"/>
      <c r="L183" s="59"/>
      <c r="M183" s="58"/>
      <c r="N183" s="57"/>
      <c r="O183" s="57"/>
      <c r="P183" s="57"/>
      <c r="Q183" s="263"/>
      <c r="R183" s="263"/>
      <c r="S183" s="56"/>
      <c r="T183" s="58"/>
      <c r="U183" s="58"/>
      <c r="V183" s="59"/>
      <c r="W183" s="57"/>
      <c r="X183" s="58"/>
      <c r="Y183" s="58"/>
      <c r="Z183" s="56"/>
      <c r="AA183" s="56"/>
    </row>
    <row r="184" spans="1:27" ht="15.75" x14ac:dyDescent="0.25">
      <c r="A184" s="56"/>
      <c r="B184" s="56"/>
      <c r="C184" s="56"/>
      <c r="D184" s="56"/>
      <c r="E184" s="57"/>
      <c r="F184" s="56"/>
      <c r="G184" s="56"/>
      <c r="H184" s="56"/>
      <c r="I184" s="56"/>
      <c r="J184" s="58"/>
      <c r="K184" s="59"/>
      <c r="L184" s="59"/>
      <c r="M184" s="58"/>
      <c r="N184" s="57"/>
      <c r="O184" s="57"/>
      <c r="P184" s="57"/>
      <c r="Q184" s="263"/>
      <c r="R184" s="263"/>
      <c r="S184" s="56"/>
      <c r="T184" s="58"/>
      <c r="U184" s="58"/>
      <c r="V184" s="59"/>
      <c r="W184" s="57"/>
      <c r="X184" s="58"/>
      <c r="Y184" s="58"/>
      <c r="Z184" s="56"/>
      <c r="AA184" s="56"/>
    </row>
    <row r="185" spans="1:27" ht="15.75" x14ac:dyDescent="0.25">
      <c r="A185" s="56"/>
      <c r="B185" s="56"/>
      <c r="C185" s="56"/>
      <c r="D185" s="56"/>
      <c r="E185" s="57"/>
      <c r="F185" s="56"/>
      <c r="G185" s="56"/>
      <c r="H185" s="56"/>
      <c r="I185" s="56"/>
      <c r="J185" s="58"/>
      <c r="K185" s="59"/>
      <c r="L185" s="59"/>
      <c r="M185" s="58"/>
      <c r="N185" s="57"/>
      <c r="O185" s="57"/>
      <c r="P185" s="57"/>
      <c r="Q185" s="263"/>
      <c r="R185" s="263"/>
      <c r="S185" s="56"/>
      <c r="T185" s="58"/>
      <c r="U185" s="58"/>
      <c r="V185" s="59"/>
      <c r="W185" s="57"/>
      <c r="X185" s="58"/>
      <c r="Y185" s="58"/>
      <c r="Z185" s="56"/>
      <c r="AA185" s="56"/>
    </row>
    <row r="186" spans="1:27" ht="15.75" x14ac:dyDescent="0.25">
      <c r="A186" s="56"/>
      <c r="B186" s="56"/>
      <c r="C186" s="56"/>
      <c r="D186" s="56"/>
      <c r="E186" s="57"/>
      <c r="F186" s="56"/>
      <c r="G186" s="56"/>
      <c r="H186" s="56"/>
      <c r="I186" s="56"/>
      <c r="J186" s="58"/>
      <c r="K186" s="59"/>
      <c r="L186" s="59"/>
      <c r="M186" s="58"/>
      <c r="N186" s="57"/>
      <c r="O186" s="57"/>
      <c r="P186" s="57"/>
      <c r="Q186" s="263"/>
      <c r="R186" s="263"/>
      <c r="S186" s="56"/>
      <c r="T186" s="58"/>
      <c r="U186" s="58"/>
      <c r="V186" s="59"/>
      <c r="W186" s="57"/>
      <c r="X186" s="58"/>
      <c r="Y186" s="58"/>
      <c r="Z186" s="56"/>
      <c r="AA186" s="56"/>
    </row>
    <row r="187" spans="1:27" ht="15.75" x14ac:dyDescent="0.25">
      <c r="A187" s="56"/>
      <c r="B187" s="56"/>
      <c r="C187" s="56"/>
      <c r="D187" s="56"/>
      <c r="E187" s="57"/>
      <c r="F187" s="56"/>
      <c r="G187" s="56"/>
      <c r="H187" s="56"/>
      <c r="I187" s="56"/>
      <c r="J187" s="58"/>
      <c r="K187" s="59"/>
      <c r="L187" s="59"/>
      <c r="M187" s="58"/>
      <c r="N187" s="57"/>
      <c r="O187" s="57"/>
      <c r="P187" s="57"/>
      <c r="Q187" s="263"/>
      <c r="R187" s="263"/>
      <c r="S187" s="56"/>
      <c r="T187" s="58"/>
      <c r="U187" s="58"/>
      <c r="V187" s="59"/>
      <c r="W187" s="57"/>
      <c r="X187" s="58"/>
      <c r="Y187" s="58"/>
      <c r="Z187" s="56"/>
      <c r="AA187" s="56"/>
    </row>
    <row r="188" spans="1:27" ht="15.75" x14ac:dyDescent="0.25">
      <c r="A188" s="56"/>
      <c r="B188" s="56"/>
      <c r="C188" s="56"/>
      <c r="D188" s="56"/>
      <c r="E188" s="57"/>
      <c r="F188" s="56"/>
      <c r="G188" s="56"/>
      <c r="H188" s="56"/>
      <c r="I188" s="56"/>
      <c r="J188" s="58"/>
      <c r="K188" s="59"/>
      <c r="L188" s="59"/>
      <c r="M188" s="58"/>
      <c r="N188" s="57"/>
      <c r="O188" s="57"/>
      <c r="P188" s="57"/>
      <c r="Q188" s="263"/>
      <c r="R188" s="263"/>
      <c r="S188" s="56"/>
      <c r="T188" s="58"/>
      <c r="U188" s="58"/>
      <c r="V188" s="59"/>
      <c r="W188" s="57"/>
      <c r="X188" s="58"/>
      <c r="Y188" s="58"/>
      <c r="Z188" s="56"/>
      <c r="AA188" s="56"/>
    </row>
    <row r="189" spans="1:27" ht="15.75" x14ac:dyDescent="0.25">
      <c r="A189" s="56"/>
      <c r="B189" s="56"/>
      <c r="C189" s="56"/>
      <c r="D189" s="56"/>
      <c r="E189" s="57"/>
      <c r="F189" s="56"/>
      <c r="G189" s="56"/>
      <c r="H189" s="56"/>
      <c r="I189" s="56"/>
      <c r="J189" s="58"/>
      <c r="K189" s="59"/>
      <c r="L189" s="59"/>
      <c r="M189" s="58"/>
      <c r="N189" s="57"/>
      <c r="O189" s="57"/>
      <c r="P189" s="57"/>
      <c r="Q189" s="263"/>
      <c r="R189" s="263"/>
      <c r="S189" s="56"/>
      <c r="T189" s="58"/>
      <c r="U189" s="58"/>
      <c r="V189" s="59"/>
      <c r="W189" s="57"/>
      <c r="X189" s="58"/>
      <c r="Y189" s="58"/>
      <c r="Z189" s="56"/>
      <c r="AA189" s="56"/>
    </row>
    <row r="190" spans="1:27" ht="15.75" x14ac:dyDescent="0.25">
      <c r="A190" s="56"/>
      <c r="B190" s="56"/>
      <c r="C190" s="56"/>
      <c r="D190" s="56"/>
      <c r="E190" s="57"/>
      <c r="F190" s="56"/>
      <c r="G190" s="56"/>
      <c r="H190" s="56"/>
      <c r="I190" s="56"/>
      <c r="J190" s="58"/>
      <c r="K190" s="59"/>
      <c r="L190" s="59"/>
      <c r="M190" s="58"/>
      <c r="N190" s="57"/>
      <c r="O190" s="57"/>
      <c r="P190" s="57"/>
      <c r="Q190" s="263"/>
      <c r="R190" s="263"/>
      <c r="S190" s="56"/>
      <c r="T190" s="58"/>
      <c r="U190" s="58"/>
      <c r="V190" s="59"/>
      <c r="W190" s="57"/>
      <c r="X190" s="58"/>
      <c r="Y190" s="58"/>
      <c r="Z190" s="56"/>
      <c r="AA190" s="56"/>
    </row>
    <row r="191" spans="1:27" ht="15.75" x14ac:dyDescent="0.25">
      <c r="A191" s="56"/>
      <c r="B191" s="56"/>
      <c r="C191" s="56"/>
      <c r="D191" s="56"/>
      <c r="E191" s="57"/>
      <c r="F191" s="56"/>
      <c r="G191" s="56"/>
      <c r="H191" s="56"/>
      <c r="I191" s="56"/>
      <c r="J191" s="58"/>
      <c r="K191" s="59"/>
      <c r="L191" s="59"/>
      <c r="M191" s="58"/>
      <c r="N191" s="57"/>
      <c r="O191" s="57"/>
      <c r="P191" s="57"/>
      <c r="Q191" s="263"/>
      <c r="R191" s="263"/>
      <c r="S191" s="56"/>
      <c r="T191" s="58"/>
      <c r="U191" s="58"/>
      <c r="V191" s="59"/>
      <c r="W191" s="57"/>
      <c r="X191" s="58"/>
      <c r="Y191" s="58"/>
      <c r="Z191" s="56"/>
      <c r="AA191" s="56"/>
    </row>
    <row r="192" spans="1:27" ht="15.75" x14ac:dyDescent="0.25">
      <c r="A192" s="56"/>
      <c r="B192" s="56"/>
      <c r="C192" s="56"/>
      <c r="D192" s="56"/>
      <c r="E192" s="57"/>
      <c r="F192" s="56"/>
      <c r="G192" s="56"/>
      <c r="H192" s="56"/>
      <c r="I192" s="56"/>
      <c r="J192" s="58"/>
      <c r="K192" s="59"/>
      <c r="L192" s="59"/>
      <c r="M192" s="58"/>
      <c r="N192" s="57"/>
      <c r="O192" s="57"/>
      <c r="P192" s="57"/>
      <c r="Q192" s="263"/>
      <c r="R192" s="263"/>
      <c r="S192" s="56"/>
      <c r="T192" s="58"/>
      <c r="U192" s="58"/>
      <c r="V192" s="59"/>
      <c r="W192" s="57"/>
      <c r="X192" s="58"/>
      <c r="Y192" s="58"/>
      <c r="Z192" s="56"/>
      <c r="AA192" s="56"/>
    </row>
    <row r="193" spans="1:27" ht="15.75" x14ac:dyDescent="0.25">
      <c r="A193" s="56"/>
      <c r="B193" s="56"/>
      <c r="C193" s="56"/>
      <c r="D193" s="56"/>
      <c r="E193" s="57"/>
      <c r="F193" s="56"/>
      <c r="G193" s="56"/>
      <c r="H193" s="56"/>
      <c r="I193" s="56"/>
      <c r="J193" s="58"/>
      <c r="K193" s="59"/>
      <c r="L193" s="59"/>
      <c r="M193" s="58"/>
      <c r="N193" s="57"/>
      <c r="O193" s="57"/>
      <c r="P193" s="57"/>
      <c r="Q193" s="263"/>
      <c r="R193" s="263"/>
      <c r="S193" s="56"/>
      <c r="T193" s="58"/>
      <c r="U193" s="58"/>
      <c r="V193" s="59"/>
      <c r="W193" s="57"/>
      <c r="X193" s="58"/>
      <c r="Y193" s="58"/>
      <c r="Z193" s="56"/>
      <c r="AA193" s="56"/>
    </row>
    <row r="194" spans="1:27" ht="15.75" x14ac:dyDescent="0.25">
      <c r="A194" s="56"/>
      <c r="B194" s="56"/>
      <c r="C194" s="56"/>
      <c r="D194" s="56"/>
      <c r="E194" s="57"/>
      <c r="F194" s="56"/>
      <c r="G194" s="56"/>
      <c r="H194" s="56"/>
      <c r="I194" s="56"/>
      <c r="J194" s="58"/>
      <c r="K194" s="59"/>
      <c r="L194" s="59"/>
      <c r="M194" s="58"/>
      <c r="N194" s="57"/>
      <c r="O194" s="57"/>
      <c r="P194" s="57"/>
      <c r="Q194" s="263"/>
      <c r="R194" s="263"/>
      <c r="S194" s="56"/>
      <c r="T194" s="58"/>
      <c r="U194" s="58"/>
      <c r="V194" s="59"/>
      <c r="W194" s="57"/>
      <c r="X194" s="58"/>
      <c r="Y194" s="58"/>
      <c r="Z194" s="56"/>
      <c r="AA194" s="56"/>
    </row>
    <row r="195" spans="1:27" ht="15.75" x14ac:dyDescent="0.25">
      <c r="A195" s="56"/>
      <c r="B195" s="56"/>
      <c r="C195" s="56"/>
      <c r="D195" s="56"/>
      <c r="E195" s="57"/>
      <c r="F195" s="56"/>
      <c r="G195" s="56"/>
      <c r="H195" s="56"/>
      <c r="I195" s="56"/>
      <c r="J195" s="58"/>
      <c r="K195" s="59"/>
      <c r="L195" s="59"/>
      <c r="M195" s="58"/>
      <c r="N195" s="57"/>
      <c r="O195" s="57"/>
      <c r="P195" s="57"/>
      <c r="Q195" s="263"/>
      <c r="R195" s="263"/>
      <c r="S195" s="56"/>
      <c r="T195" s="58"/>
      <c r="U195" s="58"/>
      <c r="V195" s="59"/>
      <c r="W195" s="57"/>
      <c r="X195" s="58"/>
      <c r="Y195" s="58"/>
      <c r="Z195" s="56"/>
      <c r="AA195" s="56"/>
    </row>
    <row r="196" spans="1:27" ht="15.75" x14ac:dyDescent="0.25">
      <c r="A196" s="56"/>
      <c r="B196" s="56"/>
      <c r="C196" s="56"/>
      <c r="D196" s="56"/>
      <c r="E196" s="57"/>
      <c r="F196" s="56"/>
      <c r="G196" s="56"/>
      <c r="H196" s="56"/>
      <c r="I196" s="56"/>
      <c r="J196" s="58"/>
      <c r="K196" s="59"/>
      <c r="L196" s="59"/>
      <c r="M196" s="58"/>
      <c r="N196" s="57"/>
      <c r="O196" s="57"/>
      <c r="P196" s="57"/>
      <c r="Q196" s="263"/>
      <c r="R196" s="263"/>
      <c r="S196" s="56"/>
      <c r="T196" s="58"/>
      <c r="U196" s="58"/>
      <c r="V196" s="59"/>
      <c r="W196" s="57"/>
      <c r="X196" s="58"/>
      <c r="Y196" s="58"/>
      <c r="Z196" s="56"/>
      <c r="AA196" s="56"/>
    </row>
    <row r="197" spans="1:27" ht="15.75" x14ac:dyDescent="0.25">
      <c r="A197" s="56"/>
      <c r="B197" s="56"/>
      <c r="C197" s="56"/>
      <c r="D197" s="56"/>
      <c r="E197" s="57"/>
      <c r="F197" s="56"/>
      <c r="G197" s="56"/>
      <c r="H197" s="56"/>
      <c r="I197" s="56"/>
      <c r="J197" s="58"/>
      <c r="K197" s="59"/>
      <c r="L197" s="59"/>
      <c r="M197" s="58"/>
      <c r="N197" s="57"/>
      <c r="O197" s="57"/>
      <c r="P197" s="57"/>
      <c r="Q197" s="263"/>
      <c r="R197" s="263"/>
      <c r="S197" s="56"/>
      <c r="T197" s="58"/>
      <c r="U197" s="58"/>
      <c r="V197" s="59"/>
      <c r="W197" s="57"/>
      <c r="X197" s="58"/>
      <c r="Y197" s="58"/>
      <c r="Z197" s="56"/>
      <c r="AA197" s="56"/>
    </row>
    <row r="198" spans="1:27" ht="15.75" x14ac:dyDescent="0.25">
      <c r="A198" s="56"/>
      <c r="B198" s="56"/>
      <c r="C198" s="56"/>
      <c r="D198" s="56"/>
      <c r="E198" s="57"/>
      <c r="F198" s="56"/>
      <c r="G198" s="56"/>
      <c r="H198" s="56"/>
      <c r="I198" s="56"/>
      <c r="J198" s="58"/>
      <c r="K198" s="59"/>
      <c r="L198" s="59"/>
      <c r="M198" s="58"/>
      <c r="N198" s="57"/>
      <c r="O198" s="57"/>
      <c r="P198" s="57"/>
      <c r="Q198" s="263"/>
      <c r="R198" s="263"/>
      <c r="S198" s="56"/>
      <c r="T198" s="58"/>
      <c r="U198" s="58"/>
      <c r="V198" s="59"/>
      <c r="W198" s="57"/>
      <c r="X198" s="58"/>
      <c r="Y198" s="58"/>
      <c r="Z198" s="56"/>
      <c r="AA198" s="56"/>
    </row>
    <row r="199" spans="1:27" ht="15.75" x14ac:dyDescent="0.25">
      <c r="A199" s="56"/>
      <c r="B199" s="56"/>
      <c r="C199" s="56"/>
      <c r="D199" s="56"/>
      <c r="E199" s="57"/>
      <c r="F199" s="56"/>
      <c r="G199" s="56"/>
      <c r="H199" s="56"/>
      <c r="I199" s="56"/>
      <c r="J199" s="58"/>
      <c r="K199" s="59"/>
      <c r="L199" s="59"/>
      <c r="M199" s="58"/>
      <c r="N199" s="57"/>
      <c r="O199" s="57"/>
      <c r="P199" s="57"/>
      <c r="Q199" s="263"/>
      <c r="R199" s="263"/>
      <c r="S199" s="56"/>
      <c r="T199" s="58"/>
      <c r="U199" s="58"/>
      <c r="V199" s="59"/>
      <c r="W199" s="57"/>
      <c r="X199" s="58"/>
      <c r="Y199" s="58"/>
      <c r="Z199" s="56"/>
      <c r="AA199" s="56"/>
    </row>
    <row r="200" spans="1:27" ht="15.75" x14ac:dyDescent="0.25">
      <c r="A200" s="56"/>
      <c r="B200" s="56"/>
      <c r="C200" s="56"/>
      <c r="D200" s="56"/>
      <c r="E200" s="57"/>
      <c r="F200" s="56"/>
      <c r="G200" s="56"/>
      <c r="H200" s="56"/>
      <c r="I200" s="56"/>
      <c r="J200" s="58"/>
      <c r="K200" s="59"/>
      <c r="L200" s="59"/>
      <c r="M200" s="58"/>
      <c r="N200" s="57"/>
      <c r="O200" s="57"/>
      <c r="P200" s="57"/>
      <c r="Q200" s="263"/>
      <c r="R200" s="263"/>
      <c r="S200" s="56"/>
      <c r="T200" s="58"/>
      <c r="U200" s="58"/>
      <c r="V200" s="59"/>
      <c r="W200" s="57"/>
      <c r="X200" s="58"/>
      <c r="Y200" s="58"/>
      <c r="Z200" s="56"/>
      <c r="AA200" s="56"/>
    </row>
    <row r="201" spans="1:27" ht="15.75" x14ac:dyDescent="0.25">
      <c r="A201" s="56"/>
      <c r="B201" s="56"/>
      <c r="C201" s="56"/>
      <c r="D201" s="56"/>
      <c r="E201" s="57"/>
      <c r="F201" s="56"/>
      <c r="G201" s="56"/>
      <c r="H201" s="56"/>
      <c r="I201" s="56"/>
      <c r="J201" s="58"/>
      <c r="K201" s="59"/>
      <c r="L201" s="59"/>
      <c r="M201" s="58"/>
      <c r="N201" s="57"/>
      <c r="O201" s="57"/>
      <c r="P201" s="57"/>
      <c r="Q201" s="263"/>
      <c r="R201" s="263"/>
      <c r="S201" s="56"/>
      <c r="T201" s="58"/>
      <c r="U201" s="58"/>
      <c r="V201" s="59"/>
      <c r="W201" s="57"/>
      <c r="X201" s="58"/>
      <c r="Y201" s="58"/>
      <c r="Z201" s="56"/>
      <c r="AA201" s="56"/>
    </row>
    <row r="202" spans="1:27" ht="15.75" x14ac:dyDescent="0.25">
      <c r="A202" s="56"/>
      <c r="B202" s="56"/>
      <c r="C202" s="56"/>
      <c r="D202" s="56"/>
      <c r="E202" s="57"/>
      <c r="F202" s="56"/>
      <c r="G202" s="56"/>
      <c r="H202" s="56"/>
      <c r="I202" s="56"/>
      <c r="J202" s="58"/>
      <c r="K202" s="59"/>
      <c r="L202" s="59"/>
      <c r="M202" s="58"/>
      <c r="N202" s="57"/>
      <c r="O202" s="57"/>
      <c r="P202" s="57"/>
      <c r="Q202" s="263"/>
      <c r="R202" s="263"/>
      <c r="S202" s="56"/>
      <c r="T202" s="58"/>
      <c r="U202" s="58"/>
      <c r="V202" s="59"/>
      <c r="W202" s="57"/>
      <c r="X202" s="58"/>
      <c r="Y202" s="58"/>
      <c r="Z202" s="56"/>
      <c r="AA202" s="56"/>
    </row>
    <row r="203" spans="1:27" ht="15.75" x14ac:dyDescent="0.25">
      <c r="A203" s="56"/>
      <c r="B203" s="56"/>
      <c r="C203" s="56"/>
      <c r="D203" s="56"/>
      <c r="E203" s="57"/>
      <c r="F203" s="56"/>
      <c r="G203" s="56"/>
      <c r="H203" s="56"/>
      <c r="I203" s="56"/>
      <c r="J203" s="58"/>
      <c r="K203" s="59"/>
      <c r="L203" s="59"/>
      <c r="M203" s="58"/>
      <c r="N203" s="57"/>
      <c r="O203" s="57"/>
      <c r="P203" s="57"/>
      <c r="Q203" s="263"/>
      <c r="R203" s="263"/>
      <c r="S203" s="56"/>
      <c r="T203" s="58"/>
      <c r="U203" s="58"/>
      <c r="V203" s="59"/>
      <c r="W203" s="57"/>
      <c r="X203" s="58"/>
      <c r="Y203" s="58"/>
      <c r="Z203" s="56"/>
      <c r="AA203" s="56"/>
    </row>
    <row r="204" spans="1:27" ht="15.75" x14ac:dyDescent="0.25">
      <c r="A204" s="56"/>
      <c r="B204" s="56"/>
      <c r="C204" s="56"/>
      <c r="D204" s="56"/>
      <c r="E204" s="57"/>
      <c r="F204" s="56"/>
      <c r="G204" s="56"/>
      <c r="H204" s="56"/>
      <c r="I204" s="56"/>
      <c r="J204" s="58"/>
      <c r="K204" s="59"/>
      <c r="L204" s="59"/>
      <c r="M204" s="58"/>
      <c r="N204" s="57"/>
      <c r="O204" s="57"/>
      <c r="P204" s="57"/>
      <c r="Q204" s="263"/>
      <c r="R204" s="263"/>
      <c r="S204" s="56"/>
      <c r="T204" s="58"/>
      <c r="U204" s="58"/>
      <c r="V204" s="59"/>
      <c r="W204" s="57"/>
      <c r="X204" s="58"/>
      <c r="Y204" s="58"/>
      <c r="Z204" s="56"/>
      <c r="AA204" s="56"/>
    </row>
    <row r="205" spans="1:27" ht="15.75" x14ac:dyDescent="0.25">
      <c r="A205" s="56"/>
      <c r="B205" s="56"/>
      <c r="C205" s="56"/>
      <c r="D205" s="56"/>
      <c r="E205" s="57"/>
      <c r="F205" s="56"/>
      <c r="G205" s="56"/>
      <c r="H205" s="56"/>
      <c r="I205" s="56"/>
      <c r="J205" s="58"/>
      <c r="K205" s="59"/>
      <c r="L205" s="59"/>
      <c r="M205" s="58"/>
      <c r="N205" s="57"/>
      <c r="O205" s="57"/>
      <c r="P205" s="57"/>
      <c r="Q205" s="263"/>
      <c r="R205" s="263"/>
      <c r="S205" s="56"/>
      <c r="T205" s="58"/>
      <c r="U205" s="58"/>
      <c r="V205" s="59"/>
      <c r="W205" s="57"/>
      <c r="X205" s="58"/>
      <c r="Y205" s="58"/>
      <c r="Z205" s="56"/>
      <c r="AA205" s="56"/>
    </row>
    <row r="206" spans="1:27" ht="15.75" x14ac:dyDescent="0.25">
      <c r="A206" s="56"/>
      <c r="B206" s="56"/>
      <c r="C206" s="56"/>
      <c r="D206" s="56"/>
      <c r="E206" s="57"/>
      <c r="F206" s="56"/>
      <c r="G206" s="56"/>
      <c r="H206" s="56"/>
      <c r="I206" s="56"/>
      <c r="J206" s="58"/>
      <c r="K206" s="59"/>
      <c r="L206" s="59"/>
      <c r="M206" s="58"/>
      <c r="N206" s="57"/>
      <c r="O206" s="57"/>
      <c r="P206" s="57"/>
      <c r="Q206" s="263"/>
      <c r="R206" s="263"/>
      <c r="S206" s="56"/>
      <c r="T206" s="58"/>
      <c r="U206" s="58"/>
      <c r="V206" s="59"/>
      <c r="W206" s="57"/>
      <c r="X206" s="58"/>
      <c r="Y206" s="58"/>
      <c r="Z206" s="56"/>
      <c r="AA206" s="56"/>
    </row>
    <row r="207" spans="1:27" ht="15.75" x14ac:dyDescent="0.25">
      <c r="A207" s="56"/>
      <c r="B207" s="56"/>
      <c r="C207" s="56"/>
      <c r="D207" s="56"/>
      <c r="E207" s="57"/>
      <c r="F207" s="56"/>
      <c r="G207" s="56"/>
      <c r="H207" s="56"/>
      <c r="I207" s="56"/>
      <c r="J207" s="58"/>
      <c r="K207" s="59"/>
      <c r="L207" s="59"/>
      <c r="M207" s="58"/>
      <c r="N207" s="57"/>
      <c r="O207" s="57"/>
      <c r="P207" s="57"/>
      <c r="Q207" s="263"/>
      <c r="R207" s="263"/>
      <c r="S207" s="56"/>
      <c r="T207" s="58"/>
      <c r="U207" s="58"/>
      <c r="V207" s="59"/>
      <c r="W207" s="57"/>
      <c r="X207" s="58"/>
      <c r="Y207" s="58"/>
      <c r="Z207" s="56"/>
      <c r="AA207" s="56"/>
    </row>
    <row r="208" spans="1:27" ht="15.75" x14ac:dyDescent="0.25">
      <c r="A208" s="56"/>
      <c r="B208" s="56"/>
      <c r="C208" s="56"/>
      <c r="D208" s="56"/>
      <c r="E208" s="57"/>
      <c r="F208" s="56"/>
      <c r="G208" s="56"/>
      <c r="H208" s="56"/>
      <c r="I208" s="56"/>
      <c r="J208" s="58"/>
      <c r="K208" s="59"/>
      <c r="L208" s="59"/>
      <c r="M208" s="58"/>
      <c r="N208" s="57"/>
      <c r="O208" s="57"/>
      <c r="P208" s="57"/>
      <c r="Q208" s="263"/>
      <c r="R208" s="263"/>
      <c r="S208" s="56"/>
      <c r="T208" s="58"/>
      <c r="U208" s="58"/>
      <c r="V208" s="59"/>
      <c r="W208" s="57"/>
      <c r="X208" s="58"/>
      <c r="Y208" s="58"/>
      <c r="Z208" s="56"/>
      <c r="AA208" s="56"/>
    </row>
    <row r="209" spans="1:27" ht="15.75" x14ac:dyDescent="0.25">
      <c r="A209" s="56"/>
      <c r="B209" s="56"/>
      <c r="C209" s="56"/>
      <c r="D209" s="56"/>
      <c r="E209" s="57"/>
      <c r="F209" s="56"/>
      <c r="G209" s="56"/>
      <c r="H209" s="56"/>
      <c r="I209" s="56"/>
      <c r="J209" s="58"/>
      <c r="K209" s="59"/>
      <c r="L209" s="59"/>
      <c r="M209" s="58"/>
      <c r="N209" s="57"/>
      <c r="O209" s="57"/>
      <c r="P209" s="57"/>
      <c r="Q209" s="263"/>
      <c r="R209" s="263"/>
      <c r="S209" s="56"/>
      <c r="T209" s="58"/>
      <c r="U209" s="58"/>
      <c r="V209" s="59"/>
      <c r="W209" s="57"/>
      <c r="X209" s="58"/>
      <c r="Y209" s="58"/>
      <c r="Z209" s="56"/>
      <c r="AA209" s="56"/>
    </row>
    <row r="210" spans="1:27" ht="15.75" x14ac:dyDescent="0.25">
      <c r="A210" s="56"/>
      <c r="B210" s="56"/>
      <c r="C210" s="56"/>
      <c r="D210" s="56"/>
      <c r="E210" s="57"/>
      <c r="F210" s="56"/>
      <c r="G210" s="56"/>
      <c r="H210" s="56"/>
      <c r="I210" s="56"/>
      <c r="J210" s="58"/>
      <c r="K210" s="59"/>
      <c r="L210" s="59"/>
      <c r="M210" s="58"/>
      <c r="N210" s="57"/>
      <c r="O210" s="57"/>
      <c r="P210" s="57"/>
      <c r="Q210" s="263"/>
      <c r="R210" s="263"/>
      <c r="S210" s="56"/>
      <c r="T210" s="58"/>
      <c r="U210" s="58"/>
      <c r="V210" s="59"/>
      <c r="W210" s="57"/>
      <c r="X210" s="58"/>
      <c r="Y210" s="58"/>
      <c r="Z210" s="56"/>
      <c r="AA210" s="56"/>
    </row>
    <row r="211" spans="1:27" ht="15.75" x14ac:dyDescent="0.25">
      <c r="A211" s="56"/>
      <c r="B211" s="56"/>
      <c r="C211" s="56"/>
      <c r="D211" s="56"/>
      <c r="E211" s="57"/>
      <c r="F211" s="56"/>
      <c r="G211" s="56"/>
      <c r="H211" s="56"/>
      <c r="I211" s="56"/>
      <c r="J211" s="58"/>
      <c r="K211" s="59"/>
      <c r="L211" s="59"/>
      <c r="M211" s="58"/>
      <c r="N211" s="57"/>
      <c r="O211" s="57"/>
      <c r="P211" s="57"/>
      <c r="Q211" s="263"/>
      <c r="R211" s="263"/>
      <c r="S211" s="56"/>
      <c r="T211" s="58"/>
      <c r="U211" s="58"/>
      <c r="V211" s="59"/>
      <c r="W211" s="57"/>
      <c r="X211" s="58"/>
      <c r="Y211" s="58"/>
      <c r="Z211" s="56"/>
      <c r="AA211" s="56"/>
    </row>
    <row r="212" spans="1:27" ht="15.75" x14ac:dyDescent="0.25">
      <c r="A212" s="56"/>
      <c r="B212" s="56"/>
      <c r="C212" s="56"/>
      <c r="D212" s="56"/>
      <c r="E212" s="57"/>
      <c r="F212" s="56"/>
      <c r="G212" s="56"/>
      <c r="H212" s="56"/>
      <c r="I212" s="56"/>
      <c r="J212" s="58"/>
      <c r="K212" s="59"/>
      <c r="L212" s="59"/>
      <c r="M212" s="58"/>
      <c r="N212" s="57"/>
      <c r="O212" s="57"/>
      <c r="P212" s="57"/>
      <c r="Q212" s="263"/>
      <c r="R212" s="263"/>
      <c r="S212" s="56"/>
      <c r="T212" s="58"/>
      <c r="U212" s="58"/>
      <c r="V212" s="59"/>
      <c r="W212" s="57"/>
      <c r="X212" s="58"/>
      <c r="Y212" s="58"/>
      <c r="Z212" s="56"/>
      <c r="AA212" s="56"/>
    </row>
    <row r="213" spans="1:27" ht="15.75" x14ac:dyDescent="0.25">
      <c r="A213" s="56"/>
      <c r="B213" s="56"/>
      <c r="C213" s="56"/>
      <c r="D213" s="56"/>
      <c r="E213" s="57"/>
      <c r="F213" s="56"/>
      <c r="G213" s="56"/>
      <c r="H213" s="56"/>
      <c r="I213" s="56"/>
      <c r="J213" s="58"/>
      <c r="K213" s="59"/>
      <c r="L213" s="59"/>
      <c r="M213" s="58"/>
      <c r="N213" s="57"/>
      <c r="O213" s="57"/>
      <c r="P213" s="57"/>
      <c r="Q213" s="263"/>
      <c r="R213" s="263"/>
      <c r="S213" s="56"/>
      <c r="T213" s="58"/>
      <c r="U213" s="58"/>
      <c r="V213" s="59"/>
      <c r="W213" s="57"/>
      <c r="X213" s="58"/>
      <c r="Y213" s="58"/>
      <c r="Z213" s="56"/>
      <c r="AA213" s="56"/>
    </row>
    <row r="214" spans="1:27" ht="15.75" x14ac:dyDescent="0.25">
      <c r="A214" s="56"/>
      <c r="B214" s="56"/>
      <c r="C214" s="56"/>
      <c r="D214" s="56"/>
      <c r="E214" s="57"/>
      <c r="F214" s="56"/>
      <c r="G214" s="56"/>
      <c r="H214" s="56"/>
      <c r="I214" s="56"/>
      <c r="J214" s="58"/>
      <c r="K214" s="59"/>
      <c r="L214" s="59"/>
      <c r="M214" s="58"/>
      <c r="N214" s="57"/>
      <c r="O214" s="57"/>
      <c r="P214" s="57"/>
      <c r="Q214" s="263"/>
      <c r="R214" s="263"/>
      <c r="S214" s="56"/>
      <c r="T214" s="58"/>
      <c r="U214" s="58"/>
      <c r="V214" s="59"/>
      <c r="W214" s="57"/>
      <c r="X214" s="58"/>
      <c r="Y214" s="58"/>
      <c r="Z214" s="56"/>
      <c r="AA214" s="56"/>
    </row>
    <row r="215" spans="1:27" ht="15.75" x14ac:dyDescent="0.25">
      <c r="A215" s="56"/>
      <c r="B215" s="56"/>
      <c r="C215" s="56"/>
      <c r="D215" s="56"/>
      <c r="E215" s="57"/>
      <c r="F215" s="56"/>
      <c r="G215" s="56"/>
      <c r="H215" s="56"/>
      <c r="I215" s="56"/>
      <c r="J215" s="58"/>
      <c r="K215" s="59"/>
      <c r="L215" s="59"/>
      <c r="M215" s="58"/>
      <c r="N215" s="57"/>
      <c r="O215" s="57"/>
      <c r="P215" s="57"/>
      <c r="Q215" s="263"/>
      <c r="R215" s="263"/>
      <c r="S215" s="56"/>
      <c r="T215" s="58"/>
      <c r="U215" s="58"/>
      <c r="V215" s="59"/>
      <c r="W215" s="57"/>
      <c r="X215" s="58"/>
      <c r="Y215" s="58"/>
      <c r="Z215" s="56"/>
      <c r="AA215" s="56"/>
    </row>
    <row r="216" spans="1:27" ht="15.75" x14ac:dyDescent="0.25">
      <c r="A216" s="56"/>
      <c r="B216" s="56"/>
      <c r="C216" s="56"/>
      <c r="D216" s="56"/>
      <c r="E216" s="57"/>
      <c r="F216" s="56"/>
      <c r="G216" s="56"/>
      <c r="H216" s="56"/>
      <c r="I216" s="56"/>
      <c r="J216" s="58"/>
      <c r="K216" s="59"/>
      <c r="L216" s="59"/>
      <c r="M216" s="58"/>
      <c r="N216" s="57"/>
      <c r="O216" s="57"/>
      <c r="P216" s="57"/>
      <c r="Q216" s="263"/>
      <c r="R216" s="263"/>
      <c r="S216" s="56"/>
      <c r="T216" s="58"/>
      <c r="U216" s="58"/>
      <c r="V216" s="59"/>
      <c r="W216" s="57"/>
      <c r="X216" s="58"/>
      <c r="Y216" s="58"/>
      <c r="Z216" s="56"/>
      <c r="AA216" s="56"/>
    </row>
    <row r="217" spans="1:27" ht="15.75" x14ac:dyDescent="0.25">
      <c r="A217" s="56"/>
      <c r="B217" s="56"/>
      <c r="C217" s="56"/>
      <c r="D217" s="56"/>
      <c r="E217" s="57"/>
      <c r="F217" s="56"/>
      <c r="G217" s="56"/>
      <c r="H217" s="56"/>
      <c r="I217" s="56"/>
      <c r="J217" s="58"/>
      <c r="K217" s="59"/>
      <c r="L217" s="59"/>
      <c r="M217" s="58"/>
      <c r="N217" s="57"/>
      <c r="O217" s="57"/>
      <c r="P217" s="57"/>
      <c r="Q217" s="263"/>
      <c r="R217" s="263"/>
      <c r="S217" s="56"/>
      <c r="T217" s="58"/>
      <c r="U217" s="58"/>
      <c r="V217" s="59"/>
      <c r="W217" s="57"/>
      <c r="X217" s="58"/>
      <c r="Y217" s="58"/>
      <c r="Z217" s="56"/>
      <c r="AA217" s="56"/>
    </row>
    <row r="218" spans="1:27" ht="15.75" x14ac:dyDescent="0.25">
      <c r="A218" s="56"/>
      <c r="B218" s="56"/>
      <c r="C218" s="56"/>
      <c r="D218" s="56"/>
      <c r="E218" s="57"/>
      <c r="F218" s="56"/>
      <c r="G218" s="56"/>
      <c r="H218" s="56"/>
      <c r="I218" s="56"/>
      <c r="J218" s="58"/>
      <c r="K218" s="59"/>
      <c r="L218" s="59"/>
      <c r="M218" s="58"/>
      <c r="N218" s="57"/>
      <c r="O218" s="57"/>
      <c r="P218" s="57"/>
      <c r="Q218" s="263"/>
      <c r="R218" s="263"/>
      <c r="S218" s="56"/>
      <c r="T218" s="58"/>
      <c r="U218" s="58"/>
      <c r="V218" s="59"/>
      <c r="W218" s="57"/>
      <c r="X218" s="58"/>
      <c r="Y218" s="58"/>
      <c r="Z218" s="56"/>
      <c r="AA218" s="56"/>
    </row>
    <row r="219" spans="1:27" ht="15.75" x14ac:dyDescent="0.25">
      <c r="A219" s="56"/>
      <c r="B219" s="56"/>
      <c r="C219" s="56"/>
      <c r="D219" s="56"/>
      <c r="E219" s="57"/>
      <c r="F219" s="56"/>
      <c r="G219" s="56"/>
      <c r="H219" s="56"/>
      <c r="I219" s="56"/>
      <c r="J219" s="58"/>
      <c r="K219" s="59"/>
      <c r="L219" s="59"/>
      <c r="M219" s="58"/>
      <c r="N219" s="57"/>
      <c r="O219" s="57"/>
      <c r="P219" s="57"/>
      <c r="Q219" s="263"/>
      <c r="R219" s="263"/>
      <c r="S219" s="56"/>
      <c r="T219" s="58"/>
      <c r="U219" s="58"/>
      <c r="V219" s="59"/>
      <c r="W219" s="57"/>
      <c r="X219" s="58"/>
      <c r="Y219" s="58"/>
      <c r="Z219" s="56"/>
      <c r="AA219" s="56"/>
    </row>
    <row r="220" spans="1:27" ht="15.75" x14ac:dyDescent="0.25">
      <c r="A220" s="56"/>
      <c r="B220" s="56"/>
      <c r="C220" s="56"/>
      <c r="D220" s="56"/>
      <c r="E220" s="57"/>
      <c r="F220" s="56"/>
      <c r="G220" s="56"/>
      <c r="H220" s="56"/>
      <c r="I220" s="56"/>
      <c r="J220" s="58"/>
      <c r="K220" s="59"/>
      <c r="L220" s="59"/>
      <c r="M220" s="58"/>
      <c r="N220" s="57"/>
      <c r="O220" s="57"/>
      <c r="P220" s="57"/>
      <c r="Q220" s="263"/>
      <c r="R220" s="263"/>
      <c r="S220" s="56"/>
      <c r="T220" s="58"/>
      <c r="U220" s="58"/>
      <c r="V220" s="59"/>
      <c r="W220" s="57"/>
      <c r="X220" s="58"/>
      <c r="Y220" s="58"/>
      <c r="Z220" s="56"/>
      <c r="AA220" s="56"/>
    </row>
    <row r="221" spans="1:27" ht="15.75" x14ac:dyDescent="0.25">
      <c r="A221" s="56"/>
      <c r="B221" s="56"/>
      <c r="C221" s="56"/>
      <c r="D221" s="56"/>
      <c r="E221" s="57"/>
      <c r="F221" s="56"/>
      <c r="G221" s="56"/>
      <c r="H221" s="56"/>
      <c r="I221" s="56"/>
      <c r="J221" s="58"/>
      <c r="K221" s="59"/>
      <c r="L221" s="59"/>
      <c r="M221" s="58"/>
      <c r="N221" s="57"/>
      <c r="O221" s="57"/>
      <c r="P221" s="57"/>
      <c r="Q221" s="263"/>
      <c r="R221" s="263"/>
      <c r="S221" s="56"/>
      <c r="T221" s="58"/>
      <c r="U221" s="58"/>
      <c r="V221" s="59"/>
      <c r="W221" s="57"/>
      <c r="X221" s="58"/>
      <c r="Y221" s="58"/>
      <c r="Z221" s="56"/>
      <c r="AA221" s="56"/>
    </row>
    <row r="222" spans="1:27" ht="15.75" x14ac:dyDescent="0.25">
      <c r="A222" s="56"/>
      <c r="B222" s="56"/>
      <c r="C222" s="56"/>
      <c r="D222" s="56"/>
      <c r="E222" s="57"/>
      <c r="F222" s="56"/>
      <c r="G222" s="56"/>
      <c r="H222" s="56"/>
      <c r="I222" s="56"/>
      <c r="J222" s="58"/>
      <c r="K222" s="59"/>
      <c r="L222" s="59"/>
      <c r="M222" s="58"/>
      <c r="N222" s="57"/>
      <c r="O222" s="57"/>
      <c r="P222" s="57"/>
      <c r="Q222" s="263"/>
      <c r="R222" s="263"/>
      <c r="S222" s="56"/>
      <c r="T222" s="58"/>
      <c r="U222" s="58"/>
      <c r="V222" s="59"/>
      <c r="W222" s="57"/>
      <c r="X222" s="58"/>
      <c r="Y222" s="58"/>
      <c r="Z222" s="56"/>
      <c r="AA222" s="56"/>
    </row>
    <row r="223" spans="1:27" ht="15.75" x14ac:dyDescent="0.25">
      <c r="A223" s="56"/>
      <c r="B223" s="56"/>
      <c r="C223" s="56"/>
      <c r="D223" s="56"/>
      <c r="E223" s="57"/>
      <c r="F223" s="56"/>
      <c r="G223" s="56"/>
      <c r="H223" s="56"/>
      <c r="I223" s="56"/>
      <c r="J223" s="58"/>
      <c r="K223" s="59"/>
      <c r="L223" s="59"/>
      <c r="M223" s="58"/>
      <c r="N223" s="57"/>
      <c r="O223" s="57"/>
      <c r="P223" s="57"/>
      <c r="Q223" s="263"/>
      <c r="R223" s="263"/>
      <c r="S223" s="56"/>
      <c r="T223" s="58"/>
      <c r="U223" s="58"/>
      <c r="V223" s="59"/>
      <c r="W223" s="57"/>
      <c r="X223" s="58"/>
      <c r="Y223" s="58"/>
      <c r="Z223" s="56"/>
      <c r="AA223" s="56"/>
    </row>
    <row r="224" spans="1:27" ht="15.75" x14ac:dyDescent="0.25">
      <c r="A224" s="56"/>
      <c r="B224" s="56"/>
      <c r="C224" s="56"/>
      <c r="D224" s="56"/>
      <c r="E224" s="57"/>
      <c r="F224" s="56"/>
      <c r="G224" s="56"/>
      <c r="H224" s="56"/>
      <c r="I224" s="56"/>
      <c r="J224" s="58"/>
      <c r="K224" s="59"/>
      <c r="L224" s="59"/>
      <c r="M224" s="58"/>
      <c r="N224" s="57"/>
      <c r="O224" s="57"/>
      <c r="P224" s="57"/>
      <c r="Q224" s="263"/>
      <c r="R224" s="263"/>
      <c r="S224" s="56"/>
      <c r="T224" s="58"/>
      <c r="U224" s="58"/>
      <c r="V224" s="59"/>
      <c r="W224" s="57"/>
      <c r="X224" s="58"/>
      <c r="Y224" s="58"/>
      <c r="Z224" s="56"/>
      <c r="AA224" s="56"/>
    </row>
    <row r="225" spans="1:27" ht="15.75" x14ac:dyDescent="0.25">
      <c r="A225" s="56"/>
      <c r="B225" s="56"/>
      <c r="C225" s="56"/>
      <c r="D225" s="56"/>
      <c r="E225" s="57"/>
      <c r="F225" s="56"/>
      <c r="G225" s="56"/>
      <c r="H225" s="56"/>
      <c r="I225" s="56"/>
      <c r="J225" s="58"/>
      <c r="K225" s="59"/>
      <c r="L225" s="59"/>
      <c r="M225" s="58"/>
      <c r="N225" s="57"/>
      <c r="O225" s="57"/>
      <c r="P225" s="57"/>
      <c r="Q225" s="263"/>
      <c r="R225" s="263"/>
      <c r="S225" s="56"/>
      <c r="T225" s="58"/>
      <c r="U225" s="58"/>
      <c r="V225" s="59"/>
      <c r="W225" s="57"/>
      <c r="X225" s="58"/>
      <c r="Y225" s="58"/>
      <c r="Z225" s="56"/>
      <c r="AA225" s="56"/>
    </row>
    <row r="226" spans="1:27" ht="15.75" x14ac:dyDescent="0.25">
      <c r="A226" s="56"/>
      <c r="B226" s="56"/>
      <c r="C226" s="56"/>
      <c r="D226" s="56"/>
      <c r="E226" s="57"/>
      <c r="F226" s="56"/>
      <c r="G226" s="56"/>
      <c r="H226" s="56"/>
      <c r="I226" s="56"/>
      <c r="J226" s="58"/>
      <c r="K226" s="59"/>
      <c r="L226" s="59"/>
      <c r="M226" s="58"/>
      <c r="N226" s="57"/>
      <c r="O226" s="57"/>
      <c r="P226" s="57"/>
      <c r="Q226" s="263"/>
      <c r="R226" s="263"/>
      <c r="S226" s="56"/>
      <c r="T226" s="58"/>
      <c r="U226" s="58"/>
      <c r="V226" s="59"/>
      <c r="W226" s="57"/>
      <c r="X226" s="58"/>
      <c r="Y226" s="58"/>
      <c r="Z226" s="56"/>
      <c r="AA226" s="56"/>
    </row>
    <row r="227" spans="1:27" ht="15.75" x14ac:dyDescent="0.25">
      <c r="A227" s="56"/>
      <c r="B227" s="56"/>
      <c r="C227" s="56"/>
      <c r="D227" s="56"/>
      <c r="E227" s="57"/>
      <c r="F227" s="56"/>
      <c r="G227" s="56"/>
      <c r="H227" s="56"/>
      <c r="I227" s="56"/>
      <c r="J227" s="58"/>
      <c r="K227" s="59"/>
      <c r="L227" s="59"/>
      <c r="M227" s="58"/>
      <c r="N227" s="57"/>
      <c r="O227" s="57"/>
      <c r="P227" s="57"/>
      <c r="Q227" s="263"/>
      <c r="R227" s="263"/>
      <c r="S227" s="56"/>
      <c r="T227" s="58"/>
      <c r="U227" s="58"/>
      <c r="V227" s="59"/>
      <c r="W227" s="57"/>
      <c r="X227" s="58"/>
      <c r="Y227" s="58"/>
      <c r="Z227" s="56"/>
      <c r="AA227" s="56"/>
    </row>
    <row r="228" spans="1:27" ht="15.75" x14ac:dyDescent="0.25">
      <c r="A228" s="56"/>
      <c r="B228" s="56"/>
      <c r="C228" s="56"/>
      <c r="D228" s="56"/>
      <c r="E228" s="57"/>
      <c r="F228" s="56"/>
      <c r="G228" s="56"/>
      <c r="H228" s="56"/>
      <c r="I228" s="56"/>
      <c r="J228" s="58"/>
      <c r="K228" s="59"/>
      <c r="L228" s="59"/>
      <c r="M228" s="58"/>
      <c r="N228" s="57"/>
      <c r="O228" s="57"/>
      <c r="P228" s="57"/>
      <c r="Q228" s="263"/>
      <c r="R228" s="263"/>
      <c r="S228" s="56"/>
      <c r="T228" s="58"/>
      <c r="U228" s="58"/>
      <c r="V228" s="59"/>
      <c r="W228" s="57"/>
      <c r="X228" s="58"/>
      <c r="Y228" s="58"/>
      <c r="Z228" s="56"/>
      <c r="AA228" s="56"/>
    </row>
    <row r="229" spans="1:27" ht="15.75" x14ac:dyDescent="0.25">
      <c r="A229" s="56"/>
      <c r="B229" s="56"/>
      <c r="C229" s="56"/>
      <c r="D229" s="56"/>
      <c r="E229" s="57"/>
      <c r="F229" s="56"/>
      <c r="G229" s="56"/>
      <c r="H229" s="56"/>
      <c r="I229" s="56"/>
      <c r="J229" s="58"/>
      <c r="K229" s="59"/>
      <c r="L229" s="59"/>
      <c r="M229" s="58"/>
      <c r="N229" s="57"/>
      <c r="O229" s="57"/>
      <c r="P229" s="57"/>
      <c r="Q229" s="263"/>
      <c r="R229" s="263"/>
      <c r="S229" s="56"/>
      <c r="T229" s="58"/>
      <c r="U229" s="58"/>
      <c r="V229" s="59"/>
      <c r="W229" s="57"/>
      <c r="X229" s="58"/>
      <c r="Y229" s="58"/>
      <c r="Z229" s="56"/>
      <c r="AA229" s="56"/>
    </row>
    <row r="230" spans="1:27" ht="15.75" x14ac:dyDescent="0.25">
      <c r="A230" s="56"/>
      <c r="B230" s="56"/>
      <c r="C230" s="56"/>
      <c r="D230" s="56"/>
      <c r="E230" s="57"/>
      <c r="F230" s="56"/>
      <c r="G230" s="56"/>
      <c r="H230" s="56"/>
      <c r="I230" s="56"/>
      <c r="J230" s="58"/>
      <c r="K230" s="59"/>
      <c r="L230" s="59"/>
      <c r="M230" s="58"/>
      <c r="N230" s="57"/>
      <c r="O230" s="57"/>
      <c r="P230" s="57"/>
      <c r="Q230" s="263"/>
      <c r="R230" s="263"/>
      <c r="S230" s="56"/>
      <c r="T230" s="58"/>
      <c r="U230" s="58"/>
      <c r="V230" s="59"/>
      <c r="W230" s="57"/>
      <c r="X230" s="58"/>
      <c r="Y230" s="58"/>
      <c r="Z230" s="56"/>
      <c r="AA230" s="56"/>
    </row>
    <row r="231" spans="1:27" ht="15.75" x14ac:dyDescent="0.25">
      <c r="A231" s="56"/>
      <c r="B231" s="56"/>
      <c r="C231" s="56"/>
      <c r="D231" s="56"/>
      <c r="E231" s="57"/>
      <c r="F231" s="56"/>
      <c r="G231" s="56"/>
      <c r="H231" s="56"/>
      <c r="I231" s="56"/>
      <c r="J231" s="58"/>
      <c r="K231" s="59"/>
      <c r="L231" s="59"/>
      <c r="M231" s="58"/>
      <c r="N231" s="57"/>
      <c r="O231" s="57"/>
      <c r="P231" s="57"/>
      <c r="Q231" s="263"/>
      <c r="R231" s="263"/>
      <c r="S231" s="56"/>
      <c r="T231" s="58"/>
      <c r="U231" s="58"/>
      <c r="V231" s="59"/>
      <c r="W231" s="57"/>
      <c r="X231" s="58"/>
      <c r="Y231" s="58"/>
      <c r="Z231" s="56"/>
      <c r="AA231" s="56"/>
    </row>
    <row r="232" spans="1:27" ht="15.75" x14ac:dyDescent="0.25">
      <c r="A232" s="56"/>
      <c r="B232" s="56"/>
      <c r="C232" s="56"/>
      <c r="D232" s="56"/>
      <c r="E232" s="57"/>
      <c r="F232" s="56"/>
      <c r="G232" s="56"/>
      <c r="H232" s="56"/>
      <c r="I232" s="56"/>
      <c r="J232" s="58"/>
      <c r="K232" s="59"/>
      <c r="L232" s="59"/>
      <c r="M232" s="58"/>
      <c r="N232" s="57"/>
      <c r="O232" s="57"/>
      <c r="P232" s="57"/>
      <c r="Q232" s="263"/>
      <c r="R232" s="263"/>
      <c r="S232" s="56"/>
      <c r="T232" s="58"/>
      <c r="U232" s="58"/>
      <c r="V232" s="59"/>
      <c r="W232" s="57"/>
      <c r="X232" s="58"/>
      <c r="Y232" s="58"/>
      <c r="Z232" s="56"/>
      <c r="AA232" s="56"/>
    </row>
    <row r="233" spans="1:27" ht="15.75" x14ac:dyDescent="0.25">
      <c r="A233" s="56"/>
      <c r="B233" s="56"/>
      <c r="C233" s="56"/>
      <c r="D233" s="56"/>
      <c r="E233" s="57"/>
      <c r="F233" s="56"/>
      <c r="G233" s="56"/>
      <c r="H233" s="56"/>
      <c r="I233" s="56"/>
      <c r="J233" s="58"/>
      <c r="K233" s="59"/>
      <c r="L233" s="59"/>
      <c r="M233" s="58"/>
      <c r="N233" s="57"/>
      <c r="O233" s="57"/>
      <c r="P233" s="57"/>
      <c r="Q233" s="263"/>
      <c r="R233" s="263"/>
      <c r="S233" s="56"/>
      <c r="T233" s="58"/>
      <c r="U233" s="58"/>
      <c r="V233" s="59"/>
      <c r="W233" s="57"/>
      <c r="X233" s="58"/>
      <c r="Y233" s="58"/>
      <c r="Z233" s="56"/>
      <c r="AA233" s="56"/>
    </row>
    <row r="234" spans="1:27" ht="15.75" x14ac:dyDescent="0.25">
      <c r="A234" s="56"/>
      <c r="B234" s="56"/>
      <c r="C234" s="56"/>
      <c r="D234" s="56"/>
      <c r="E234" s="57"/>
      <c r="F234" s="56"/>
      <c r="G234" s="56"/>
      <c r="H234" s="56"/>
      <c r="I234" s="56"/>
      <c r="J234" s="58"/>
      <c r="K234" s="59"/>
      <c r="L234" s="59"/>
      <c r="M234" s="58"/>
      <c r="N234" s="57"/>
      <c r="O234" s="57"/>
      <c r="P234" s="57"/>
      <c r="Q234" s="263"/>
      <c r="R234" s="263"/>
      <c r="S234" s="56"/>
      <c r="T234" s="58"/>
      <c r="U234" s="58"/>
      <c r="V234" s="59"/>
      <c r="W234" s="57"/>
      <c r="X234" s="58"/>
      <c r="Y234" s="58"/>
      <c r="Z234" s="56"/>
      <c r="AA234" s="56"/>
    </row>
    <row r="235" spans="1:27" ht="15.75" x14ac:dyDescent="0.25">
      <c r="A235" s="56"/>
      <c r="B235" s="56"/>
      <c r="C235" s="56"/>
      <c r="D235" s="56"/>
      <c r="E235" s="57"/>
      <c r="F235" s="56"/>
      <c r="G235" s="56"/>
      <c r="H235" s="56"/>
      <c r="I235" s="56"/>
      <c r="J235" s="58"/>
      <c r="K235" s="59"/>
      <c r="L235" s="59"/>
      <c r="M235" s="58"/>
      <c r="N235" s="57"/>
      <c r="O235" s="57"/>
      <c r="P235" s="57"/>
      <c r="Q235" s="263"/>
      <c r="R235" s="263"/>
      <c r="S235" s="56"/>
      <c r="T235" s="58"/>
      <c r="U235" s="58"/>
      <c r="V235" s="59"/>
      <c r="W235" s="57"/>
      <c r="X235" s="58"/>
      <c r="Y235" s="58"/>
      <c r="Z235" s="56"/>
      <c r="AA235" s="56"/>
    </row>
    <row r="236" spans="1:27" ht="15.75" x14ac:dyDescent="0.25">
      <c r="A236" s="56"/>
      <c r="B236" s="56"/>
      <c r="C236" s="56"/>
      <c r="D236" s="56"/>
      <c r="E236" s="57"/>
      <c r="F236" s="56"/>
      <c r="G236" s="56"/>
      <c r="H236" s="56"/>
      <c r="I236" s="56"/>
      <c r="J236" s="58"/>
      <c r="K236" s="59"/>
      <c r="L236" s="59"/>
      <c r="M236" s="58"/>
      <c r="N236" s="57"/>
      <c r="O236" s="57"/>
      <c r="P236" s="57"/>
      <c r="Q236" s="263"/>
      <c r="R236" s="263"/>
      <c r="S236" s="56"/>
      <c r="T236" s="58"/>
      <c r="U236" s="58"/>
      <c r="V236" s="59"/>
      <c r="W236" s="57"/>
      <c r="X236" s="58"/>
      <c r="Y236" s="58"/>
      <c r="Z236" s="56"/>
      <c r="AA236" s="56"/>
    </row>
    <row r="237" spans="1:27" ht="15.75" x14ac:dyDescent="0.25">
      <c r="A237" s="56"/>
      <c r="B237" s="56"/>
      <c r="C237" s="56"/>
      <c r="D237" s="56"/>
      <c r="E237" s="57"/>
      <c r="F237" s="56"/>
      <c r="G237" s="56"/>
      <c r="H237" s="56"/>
      <c r="I237" s="56"/>
      <c r="J237" s="58"/>
      <c r="K237" s="59"/>
      <c r="L237" s="59"/>
      <c r="M237" s="58"/>
      <c r="N237" s="57"/>
      <c r="O237" s="57"/>
      <c r="P237" s="57"/>
      <c r="Q237" s="263"/>
      <c r="R237" s="263"/>
      <c r="S237" s="56"/>
      <c r="T237" s="58"/>
      <c r="U237" s="58"/>
      <c r="V237" s="59"/>
      <c r="W237" s="57"/>
      <c r="X237" s="58"/>
      <c r="Y237" s="58"/>
      <c r="Z237" s="56"/>
      <c r="AA237" s="56"/>
    </row>
    <row r="238" spans="1:27" x14ac:dyDescent="0.25">
      <c r="A238" s="60"/>
      <c r="B238" s="60"/>
      <c r="C238" s="60"/>
      <c r="D238" s="60"/>
      <c r="E238" s="60"/>
      <c r="F238" s="60"/>
      <c r="G238" s="60"/>
      <c r="H238" s="60"/>
      <c r="I238" s="60"/>
      <c r="J238" s="60"/>
      <c r="K238" s="60"/>
      <c r="L238" s="60"/>
      <c r="M238" s="60"/>
      <c r="N238" s="60"/>
      <c r="O238" s="60"/>
      <c r="P238" s="60"/>
      <c r="Q238" s="264"/>
      <c r="R238" s="264"/>
      <c r="S238" s="60"/>
      <c r="T238" s="60"/>
      <c r="U238" s="60"/>
      <c r="V238" s="60"/>
      <c r="W238" s="60"/>
      <c r="X238" s="60"/>
      <c r="Y238" s="60"/>
      <c r="Z238" s="60"/>
      <c r="AA238" s="60"/>
    </row>
    <row r="239" spans="1:27" x14ac:dyDescent="0.25">
      <c r="A239" s="60"/>
      <c r="B239" s="60"/>
      <c r="C239" s="60"/>
      <c r="D239" s="60"/>
      <c r="E239" s="60"/>
      <c r="F239" s="60"/>
      <c r="G239" s="60"/>
      <c r="H239" s="60"/>
      <c r="I239" s="60"/>
      <c r="J239" s="60"/>
      <c r="K239" s="60"/>
      <c r="L239" s="60"/>
      <c r="M239" s="60"/>
      <c r="N239" s="60"/>
      <c r="O239" s="60"/>
      <c r="P239" s="60"/>
      <c r="Q239" s="264"/>
      <c r="R239" s="264"/>
      <c r="S239" s="60"/>
      <c r="T239" s="60"/>
      <c r="U239" s="60"/>
      <c r="V239" s="60"/>
      <c r="W239" s="60"/>
      <c r="X239" s="60"/>
      <c r="Y239" s="60"/>
      <c r="Z239" s="60"/>
      <c r="AA239" s="60"/>
    </row>
    <row r="240" spans="1:27" x14ac:dyDescent="0.25">
      <c r="A240" s="60"/>
      <c r="B240" s="60"/>
      <c r="C240" s="60"/>
      <c r="D240" s="60"/>
      <c r="E240" s="60"/>
      <c r="F240" s="60"/>
      <c r="G240" s="60"/>
      <c r="H240" s="60"/>
      <c r="I240" s="60"/>
      <c r="J240" s="60"/>
      <c r="K240" s="60"/>
      <c r="L240" s="60"/>
      <c r="M240" s="60"/>
      <c r="N240" s="60"/>
      <c r="O240" s="60"/>
      <c r="P240" s="60"/>
      <c r="Q240" s="264"/>
      <c r="R240" s="264"/>
      <c r="S240" s="60"/>
      <c r="T240" s="60"/>
      <c r="U240" s="60"/>
      <c r="V240" s="60"/>
      <c r="W240" s="60"/>
      <c r="X240" s="60"/>
      <c r="Y240" s="60"/>
      <c r="Z240" s="60"/>
      <c r="AA240" s="60"/>
    </row>
    <row r="241" spans="1:27" x14ac:dyDescent="0.25">
      <c r="A241" s="60"/>
      <c r="B241" s="60"/>
      <c r="C241" s="60"/>
      <c r="D241" s="60"/>
      <c r="E241" s="60"/>
      <c r="F241" s="60"/>
      <c r="G241" s="60"/>
      <c r="H241" s="60"/>
      <c r="I241" s="60"/>
      <c r="J241" s="60"/>
      <c r="K241" s="60"/>
      <c r="L241" s="60"/>
      <c r="M241" s="60"/>
      <c r="N241" s="60"/>
      <c r="O241" s="60"/>
      <c r="P241" s="60"/>
      <c r="Q241" s="264"/>
      <c r="R241" s="264"/>
      <c r="S241" s="60"/>
      <c r="T241" s="60"/>
      <c r="U241" s="60"/>
      <c r="V241" s="60"/>
      <c r="W241" s="60"/>
      <c r="X241" s="60"/>
      <c r="Y241" s="60"/>
      <c r="Z241" s="60"/>
      <c r="AA241" s="60"/>
    </row>
    <row r="242" spans="1:27" x14ac:dyDescent="0.25">
      <c r="A242" s="60"/>
      <c r="B242" s="60"/>
      <c r="C242" s="60"/>
      <c r="D242" s="60"/>
      <c r="E242" s="60"/>
      <c r="F242" s="60"/>
      <c r="G242" s="60"/>
      <c r="H242" s="60"/>
      <c r="I242" s="60"/>
      <c r="J242" s="60"/>
      <c r="K242" s="60"/>
      <c r="L242" s="60"/>
      <c r="M242" s="60"/>
      <c r="N242" s="60"/>
      <c r="O242" s="60"/>
      <c r="P242" s="60"/>
      <c r="Q242" s="264"/>
      <c r="R242" s="264"/>
      <c r="S242" s="60"/>
      <c r="T242" s="60"/>
      <c r="U242" s="60"/>
      <c r="V242" s="60"/>
      <c r="W242" s="60"/>
      <c r="X242" s="60"/>
      <c r="Y242" s="60"/>
      <c r="Z242" s="60"/>
      <c r="AA242" s="60"/>
    </row>
    <row r="243" spans="1:27" x14ac:dyDescent="0.25">
      <c r="A243" s="60"/>
      <c r="B243" s="60"/>
      <c r="C243" s="60"/>
      <c r="D243" s="60"/>
      <c r="E243" s="60"/>
      <c r="F243" s="60"/>
      <c r="G243" s="60"/>
      <c r="H243" s="60"/>
      <c r="I243" s="60"/>
      <c r="J243" s="60"/>
      <c r="K243" s="60"/>
      <c r="L243" s="60"/>
      <c r="M243" s="60"/>
      <c r="N243" s="60"/>
      <c r="O243" s="60"/>
      <c r="P243" s="60"/>
      <c r="Q243" s="264"/>
      <c r="R243" s="264"/>
      <c r="S243" s="60"/>
      <c r="T243" s="60"/>
      <c r="U243" s="60"/>
      <c r="V243" s="60"/>
      <c r="W243" s="60"/>
      <c r="X243" s="60"/>
      <c r="Y243" s="60"/>
      <c r="Z243" s="60"/>
      <c r="AA243" s="60"/>
    </row>
    <row r="244" spans="1:27" x14ac:dyDescent="0.25">
      <c r="A244" s="60"/>
      <c r="B244" s="60"/>
      <c r="C244" s="60"/>
      <c r="D244" s="60"/>
      <c r="E244" s="60"/>
      <c r="F244" s="60"/>
      <c r="G244" s="60"/>
      <c r="H244" s="60"/>
      <c r="I244" s="60"/>
      <c r="J244" s="60"/>
      <c r="K244" s="60"/>
      <c r="L244" s="60"/>
      <c r="M244" s="60"/>
      <c r="N244" s="60"/>
      <c r="O244" s="60"/>
      <c r="P244" s="60"/>
      <c r="Q244" s="264"/>
      <c r="R244" s="264"/>
      <c r="S244" s="60"/>
      <c r="T244" s="60"/>
      <c r="U244" s="60"/>
      <c r="V244" s="60"/>
      <c r="W244" s="60"/>
      <c r="X244" s="60"/>
      <c r="Y244" s="60"/>
      <c r="Z244" s="60"/>
      <c r="AA244" s="60"/>
    </row>
    <row r="245" spans="1:27" x14ac:dyDescent="0.25">
      <c r="A245" s="60"/>
      <c r="B245" s="60"/>
      <c r="C245" s="60"/>
      <c r="D245" s="60"/>
      <c r="E245" s="60"/>
      <c r="F245" s="60"/>
      <c r="G245" s="60"/>
      <c r="H245" s="60"/>
      <c r="I245" s="60"/>
      <c r="J245" s="60"/>
      <c r="K245" s="60"/>
      <c r="L245" s="60"/>
      <c r="M245" s="60"/>
      <c r="N245" s="60"/>
      <c r="O245" s="60"/>
      <c r="P245" s="60"/>
      <c r="Q245" s="264"/>
      <c r="R245" s="264"/>
      <c r="S245" s="60"/>
      <c r="T245" s="60"/>
      <c r="U245" s="60"/>
      <c r="V245" s="60"/>
      <c r="W245" s="60"/>
      <c r="X245" s="60"/>
      <c r="Y245" s="60"/>
      <c r="Z245" s="60"/>
      <c r="AA245" s="60"/>
    </row>
    <row r="246" spans="1:27" x14ac:dyDescent="0.25">
      <c r="A246" s="60"/>
      <c r="B246" s="60"/>
      <c r="C246" s="60"/>
      <c r="D246" s="60"/>
      <c r="E246" s="60"/>
      <c r="F246" s="60"/>
      <c r="G246" s="60"/>
      <c r="H246" s="60"/>
      <c r="I246" s="60"/>
      <c r="J246" s="60"/>
      <c r="K246" s="60"/>
      <c r="L246" s="60"/>
      <c r="M246" s="60"/>
      <c r="N246" s="60"/>
      <c r="O246" s="60"/>
      <c r="P246" s="60"/>
      <c r="Q246" s="264"/>
      <c r="R246" s="264"/>
      <c r="S246" s="60"/>
      <c r="T246" s="60"/>
      <c r="U246" s="60"/>
      <c r="V246" s="60"/>
      <c r="W246" s="60"/>
      <c r="X246" s="60"/>
      <c r="Y246" s="60"/>
      <c r="Z246" s="60"/>
      <c r="AA246" s="60"/>
    </row>
    <row r="247" spans="1:27" x14ac:dyDescent="0.25">
      <c r="A247" s="60"/>
      <c r="B247" s="60"/>
      <c r="C247" s="60"/>
      <c r="D247" s="60"/>
      <c r="E247" s="60"/>
      <c r="F247" s="60"/>
      <c r="G247" s="60"/>
      <c r="H247" s="60"/>
      <c r="I247" s="60"/>
      <c r="J247" s="60"/>
      <c r="K247" s="60"/>
      <c r="L247" s="60"/>
      <c r="M247" s="60"/>
      <c r="N247" s="60"/>
      <c r="O247" s="60"/>
      <c r="P247" s="60"/>
      <c r="Q247" s="264"/>
      <c r="R247" s="264"/>
      <c r="S247" s="60"/>
      <c r="T247" s="60"/>
      <c r="U247" s="60"/>
      <c r="V247" s="60"/>
      <c r="W247" s="60"/>
      <c r="X247" s="60"/>
      <c r="Y247" s="60"/>
      <c r="Z247" s="60"/>
      <c r="AA247" s="60"/>
    </row>
  </sheetData>
  <mergeCells count="26">
    <mergeCell ref="J20:J21"/>
    <mergeCell ref="K20:L21"/>
    <mergeCell ref="M20:N21"/>
    <mergeCell ref="X20:Y20"/>
    <mergeCell ref="Z20:AA20"/>
    <mergeCell ref="F21:G21"/>
    <mergeCell ref="H21:I21"/>
    <mergeCell ref="O20:P21"/>
    <mergeCell ref="Q20:R21"/>
    <mergeCell ref="A13:AA13"/>
    <mergeCell ref="S20:S21"/>
    <mergeCell ref="T20:T21"/>
    <mergeCell ref="U20:U21"/>
    <mergeCell ref="V20:W21"/>
    <mergeCell ref="A15:AA15"/>
    <mergeCell ref="A16:AA16"/>
    <mergeCell ref="A18:AA18"/>
    <mergeCell ref="A20:A22"/>
    <mergeCell ref="B20:C21"/>
    <mergeCell ref="D20:E21"/>
    <mergeCell ref="F20:I20"/>
    <mergeCell ref="A5:AA5"/>
    <mergeCell ref="A7:AA7"/>
    <mergeCell ref="A9:AA9"/>
    <mergeCell ref="A10:AA10"/>
    <mergeCell ref="A12:AA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3"/>
  <sheetViews>
    <sheetView view="pageBreakPreview" topLeftCell="A22" zoomScale="85" zoomScaleNormal="70" zoomScaleSheetLayoutView="85" workbookViewId="0">
      <selection activeCell="C30" sqref="C30:H30"/>
    </sheetView>
  </sheetViews>
  <sheetFormatPr defaultRowHeight="15" x14ac:dyDescent="0.25"/>
  <cols>
    <col min="1" max="1" width="8" style="3" customWidth="1"/>
    <col min="2" max="2" width="57.85546875" style="3" customWidth="1"/>
    <col min="3" max="4" width="20.140625" style="3" customWidth="1"/>
    <col min="5" max="5" width="18" style="3" customWidth="1"/>
    <col min="6" max="6" width="21.28515625" style="3" customWidth="1"/>
    <col min="7" max="7" width="17.42578125" style="3" customWidth="1"/>
    <col min="8" max="8" width="18.28515625" style="3" customWidth="1"/>
    <col min="9" max="16384" width="9.140625" style="3"/>
  </cols>
  <sheetData>
    <row r="1" spans="1:8" ht="18.75" x14ac:dyDescent="0.25">
      <c r="A1" s="61"/>
      <c r="B1" s="61"/>
      <c r="C1" s="61"/>
      <c r="D1" s="61"/>
      <c r="E1" s="61"/>
      <c r="F1" s="61"/>
      <c r="G1" s="62" t="s">
        <v>0</v>
      </c>
      <c r="H1" s="63"/>
    </row>
    <row r="2" spans="1:8" ht="18.75" x14ac:dyDescent="0.3">
      <c r="A2" s="61"/>
      <c r="B2" s="61"/>
      <c r="C2" s="61"/>
      <c r="D2" s="61"/>
      <c r="E2" s="61"/>
      <c r="F2" s="61"/>
      <c r="G2" s="64" t="s">
        <v>63</v>
      </c>
      <c r="H2" s="65"/>
    </row>
    <row r="3" spans="1:8" ht="18.75" x14ac:dyDescent="0.3">
      <c r="A3" s="61"/>
      <c r="B3" s="61"/>
      <c r="C3" s="61"/>
      <c r="D3" s="61"/>
      <c r="E3" s="61"/>
      <c r="F3" s="61"/>
      <c r="G3" s="64" t="s">
        <v>64</v>
      </c>
      <c r="H3" s="65"/>
    </row>
    <row r="4" spans="1:8" ht="15.75" x14ac:dyDescent="0.25">
      <c r="A4" s="359"/>
      <c r="B4" s="359"/>
      <c r="C4" s="359"/>
      <c r="D4" s="359"/>
      <c r="E4" s="359"/>
      <c r="F4" s="359"/>
      <c r="G4" s="359"/>
      <c r="H4" s="359"/>
    </row>
    <row r="5" spans="1:8" ht="18.75" x14ac:dyDescent="0.25">
      <c r="A5" s="360" t="str">
        <f>'1. Местоположение'!A5:C5</f>
        <v>Год раскрытия информации: 2021 год</v>
      </c>
      <c r="B5" s="360"/>
      <c r="C5" s="360"/>
      <c r="D5" s="360"/>
      <c r="E5" s="360"/>
      <c r="F5" s="360"/>
      <c r="G5" s="360"/>
      <c r="H5" s="360"/>
    </row>
    <row r="6" spans="1:8" ht="18" x14ac:dyDescent="0.25">
      <c r="A6" s="361"/>
      <c r="B6" s="361"/>
      <c r="C6" s="361"/>
      <c r="D6" s="361"/>
      <c r="E6" s="361"/>
      <c r="F6" s="361"/>
      <c r="G6" s="361"/>
      <c r="H6" s="361"/>
    </row>
    <row r="7" spans="1:8" ht="18.75" x14ac:dyDescent="0.25">
      <c r="A7" s="307" t="s">
        <v>3</v>
      </c>
      <c r="B7" s="307"/>
      <c r="C7" s="307"/>
      <c r="D7" s="307"/>
      <c r="E7" s="307"/>
      <c r="F7" s="307"/>
      <c r="G7" s="307"/>
      <c r="H7" s="307"/>
    </row>
    <row r="8" spans="1:8" ht="18" x14ac:dyDescent="0.25">
      <c r="A8" s="361"/>
      <c r="B8" s="361"/>
      <c r="C8" s="361"/>
      <c r="D8" s="361"/>
      <c r="E8" s="361"/>
      <c r="F8" s="361"/>
      <c r="G8" s="361"/>
      <c r="H8" s="361"/>
    </row>
    <row r="9" spans="1:8" ht="18.75" x14ac:dyDescent="0.25">
      <c r="A9" s="308" t="str">
        <f>'1. Местоположение'!A9:C9</f>
        <v>Акционерное общество "НГТ-Энергия"</v>
      </c>
      <c r="B9" s="308"/>
      <c r="C9" s="308"/>
      <c r="D9" s="308"/>
      <c r="E9" s="308"/>
      <c r="F9" s="308"/>
      <c r="G9" s="308"/>
      <c r="H9" s="308"/>
    </row>
    <row r="10" spans="1:8" ht="18.75" x14ac:dyDescent="0.25">
      <c r="A10" s="375" t="s">
        <v>5</v>
      </c>
      <c r="B10" s="375"/>
      <c r="C10" s="375"/>
      <c r="D10" s="375"/>
      <c r="E10" s="375"/>
      <c r="F10" s="375"/>
      <c r="G10" s="375"/>
      <c r="H10" s="375"/>
    </row>
    <row r="11" spans="1:8" ht="18.75" x14ac:dyDescent="0.25">
      <c r="A11" s="307"/>
      <c r="B11" s="307"/>
      <c r="C11" s="307"/>
      <c r="D11" s="307"/>
      <c r="E11" s="307"/>
      <c r="F11" s="307"/>
      <c r="G11" s="307"/>
      <c r="H11" s="307"/>
    </row>
    <row r="12" spans="1:8" ht="18.75" x14ac:dyDescent="0.25">
      <c r="A12" s="308" t="str">
        <f>'1. Местоположение'!A12:C12</f>
        <v>L_25</v>
      </c>
      <c r="B12" s="308"/>
      <c r="C12" s="308"/>
      <c r="D12" s="308"/>
      <c r="E12" s="308"/>
      <c r="F12" s="308"/>
      <c r="G12" s="308"/>
      <c r="H12" s="308"/>
    </row>
    <row r="13" spans="1:8" ht="18.75" x14ac:dyDescent="0.25">
      <c r="A13" s="375" t="s">
        <v>6</v>
      </c>
      <c r="B13" s="375"/>
      <c r="C13" s="375"/>
      <c r="D13" s="375"/>
      <c r="E13" s="375"/>
      <c r="F13" s="375"/>
      <c r="G13" s="375"/>
      <c r="H13" s="375"/>
    </row>
    <row r="14" spans="1:8" ht="18.75" x14ac:dyDescent="0.25">
      <c r="A14" s="376"/>
      <c r="B14" s="376"/>
      <c r="C14" s="376"/>
      <c r="D14" s="376"/>
      <c r="E14" s="376"/>
      <c r="F14" s="376"/>
      <c r="G14" s="376"/>
      <c r="H14" s="376"/>
    </row>
    <row r="15" spans="1:8" ht="27.75" customHeight="1" x14ac:dyDescent="0.3">
      <c r="A15" s="325" t="str">
        <f>'1. Местоположение'!A15:C15</f>
        <v xml:space="preserve">Строительство ВЛ-6 кВ от УЗА 186 км МН "Тихорецк-Туапсе-1" до ВЛ-6кВ № Ха-22 </v>
      </c>
      <c r="B15" s="325"/>
      <c r="C15" s="325"/>
      <c r="D15" s="325"/>
      <c r="E15" s="325"/>
      <c r="F15" s="325"/>
      <c r="G15" s="325"/>
      <c r="H15" s="325"/>
    </row>
    <row r="16" spans="1:8" ht="18.75" x14ac:dyDescent="0.25">
      <c r="A16" s="375" t="s">
        <v>7</v>
      </c>
      <c r="B16" s="375"/>
      <c r="C16" s="375"/>
      <c r="D16" s="375"/>
      <c r="E16" s="375"/>
      <c r="F16" s="375"/>
      <c r="G16" s="375"/>
      <c r="H16" s="375"/>
    </row>
    <row r="17" spans="1:9" ht="18.75" x14ac:dyDescent="0.25">
      <c r="A17" s="375"/>
      <c r="B17" s="375"/>
      <c r="C17" s="375"/>
      <c r="D17" s="375"/>
      <c r="E17" s="375"/>
      <c r="F17" s="375"/>
      <c r="G17" s="375"/>
      <c r="H17" s="375"/>
    </row>
    <row r="18" spans="1:9" ht="18.75" x14ac:dyDescent="0.25">
      <c r="A18" s="308" t="s">
        <v>122</v>
      </c>
      <c r="B18" s="308"/>
      <c r="C18" s="308"/>
      <c r="D18" s="308"/>
      <c r="E18" s="308"/>
      <c r="F18" s="308"/>
      <c r="G18" s="308"/>
      <c r="H18" s="308"/>
    </row>
    <row r="19" spans="1:9" ht="19.5" thickBot="1" x14ac:dyDescent="0.3">
      <c r="A19" s="375"/>
      <c r="B19" s="375"/>
      <c r="C19" s="375"/>
      <c r="D19" s="375"/>
      <c r="E19" s="375"/>
      <c r="F19" s="375"/>
      <c r="G19" s="375"/>
      <c r="H19" s="375"/>
    </row>
    <row r="20" spans="1:9" ht="16.5" thickBot="1" x14ac:dyDescent="0.3">
      <c r="A20" s="66" t="s">
        <v>9</v>
      </c>
      <c r="B20" s="66" t="s">
        <v>10</v>
      </c>
      <c r="C20" s="377" t="s">
        <v>11</v>
      </c>
      <c r="D20" s="377"/>
      <c r="E20" s="377"/>
      <c r="F20" s="377"/>
      <c r="G20" s="377"/>
      <c r="H20" s="377"/>
    </row>
    <row r="21" spans="1:9" ht="16.5" thickBot="1" x14ac:dyDescent="0.3">
      <c r="A21" s="66">
        <v>1</v>
      </c>
      <c r="B21" s="66">
        <v>2</v>
      </c>
      <c r="C21" s="66">
        <v>3</v>
      </c>
      <c r="D21" s="66">
        <v>4</v>
      </c>
      <c r="E21" s="66">
        <v>5</v>
      </c>
      <c r="F21" s="66">
        <v>6</v>
      </c>
      <c r="G21" s="66">
        <v>7</v>
      </c>
      <c r="H21" s="66">
        <v>8</v>
      </c>
    </row>
    <row r="22" spans="1:9" ht="71.25" customHeight="1" x14ac:dyDescent="0.25">
      <c r="A22" s="67" t="s">
        <v>12</v>
      </c>
      <c r="B22" s="68" t="s">
        <v>123</v>
      </c>
      <c r="C22" s="373" t="s">
        <v>512</v>
      </c>
      <c r="D22" s="373"/>
      <c r="E22" s="373"/>
      <c r="F22" s="373"/>
      <c r="G22" s="373"/>
      <c r="H22" s="374"/>
    </row>
    <row r="23" spans="1:9" ht="57" customHeight="1" x14ac:dyDescent="0.25">
      <c r="A23" s="362" t="s">
        <v>14</v>
      </c>
      <c r="B23" s="363" t="s">
        <v>124</v>
      </c>
      <c r="C23" s="364" t="s">
        <v>499</v>
      </c>
      <c r="D23" s="365"/>
      <c r="E23" s="365"/>
      <c r="F23" s="365"/>
      <c r="G23" s="365"/>
      <c r="H23" s="366"/>
    </row>
    <row r="24" spans="1:9" ht="15" customHeight="1" x14ac:dyDescent="0.25">
      <c r="A24" s="362"/>
      <c r="B24" s="363"/>
      <c r="C24" s="367"/>
      <c r="D24" s="368"/>
      <c r="E24" s="368"/>
      <c r="F24" s="368"/>
      <c r="G24" s="368"/>
      <c r="H24" s="369"/>
    </row>
    <row r="25" spans="1:9" ht="37.5" hidden="1" customHeight="1" x14ac:dyDescent="0.25">
      <c r="A25" s="362"/>
      <c r="B25" s="363"/>
      <c r="C25" s="367"/>
      <c r="D25" s="368"/>
      <c r="E25" s="368"/>
      <c r="F25" s="368"/>
      <c r="G25" s="368"/>
      <c r="H25" s="369"/>
    </row>
    <row r="26" spans="1:9" ht="152.25" hidden="1" customHeight="1" x14ac:dyDescent="0.25">
      <c r="A26" s="362"/>
      <c r="B26" s="363"/>
      <c r="C26" s="370"/>
      <c r="D26" s="371"/>
      <c r="E26" s="371"/>
      <c r="F26" s="371"/>
      <c r="G26" s="371"/>
      <c r="H26" s="372"/>
    </row>
    <row r="27" spans="1:9" ht="75" x14ac:dyDescent="0.25">
      <c r="A27" s="69" t="s">
        <v>16</v>
      </c>
      <c r="B27" s="70" t="s">
        <v>125</v>
      </c>
      <c r="C27" s="382" t="s">
        <v>524</v>
      </c>
      <c r="D27" s="382"/>
      <c r="E27" s="382"/>
      <c r="F27" s="382"/>
      <c r="G27" s="382"/>
      <c r="H27" s="383"/>
    </row>
    <row r="28" spans="1:9" ht="37.5" x14ac:dyDescent="0.25">
      <c r="A28" s="270" t="s">
        <v>19</v>
      </c>
      <c r="B28" s="70" t="s">
        <v>500</v>
      </c>
      <c r="C28" s="384">
        <f>'1. Местоположение'!C48/4.832</f>
        <v>3.1913964793427154</v>
      </c>
      <c r="D28" s="385"/>
      <c r="E28" s="385"/>
      <c r="F28" s="385"/>
      <c r="G28" s="385"/>
      <c r="H28" s="386"/>
      <c r="I28" s="290" t="s">
        <v>501</v>
      </c>
    </row>
    <row r="29" spans="1:9" ht="48.75" customHeight="1" x14ac:dyDescent="0.25">
      <c r="A29" s="69" t="s">
        <v>21</v>
      </c>
      <c r="B29" s="70" t="s">
        <v>132</v>
      </c>
      <c r="C29" s="382" t="s">
        <v>502</v>
      </c>
      <c r="D29" s="382"/>
      <c r="E29" s="382"/>
      <c r="F29" s="382"/>
      <c r="G29" s="382"/>
      <c r="H29" s="383"/>
    </row>
    <row r="30" spans="1:9" ht="154.5" customHeight="1" x14ac:dyDescent="0.25">
      <c r="A30" s="69" t="s">
        <v>23</v>
      </c>
      <c r="B30" s="70" t="s">
        <v>133</v>
      </c>
      <c r="C30" s="382" t="s">
        <v>513</v>
      </c>
      <c r="D30" s="382"/>
      <c r="E30" s="382"/>
      <c r="F30" s="382"/>
      <c r="G30" s="382"/>
      <c r="H30" s="383"/>
    </row>
    <row r="31" spans="1:9" ht="37.5" x14ac:dyDescent="0.25">
      <c r="A31" s="69" t="s">
        <v>25</v>
      </c>
      <c r="B31" s="70" t="s">
        <v>134</v>
      </c>
      <c r="C31" s="378">
        <v>2021</v>
      </c>
      <c r="D31" s="378"/>
      <c r="E31" s="378"/>
      <c r="F31" s="378"/>
      <c r="G31" s="378"/>
      <c r="H31" s="379"/>
    </row>
    <row r="32" spans="1:9" ht="37.5" x14ac:dyDescent="0.25">
      <c r="A32" s="69" t="s">
        <v>27</v>
      </c>
      <c r="B32" s="70" t="s">
        <v>135</v>
      </c>
      <c r="C32" s="378">
        <v>2022</v>
      </c>
      <c r="D32" s="378"/>
      <c r="E32" s="378"/>
      <c r="F32" s="378"/>
      <c r="G32" s="378"/>
      <c r="H32" s="379"/>
    </row>
    <row r="33" spans="1:8" ht="38.25" thickBot="1" x14ac:dyDescent="0.3">
      <c r="A33" s="71" t="s">
        <v>29</v>
      </c>
      <c r="B33" s="72" t="s">
        <v>136</v>
      </c>
      <c r="C33" s="380" t="s">
        <v>491</v>
      </c>
      <c r="D33" s="380"/>
      <c r="E33" s="380"/>
      <c r="F33" s="380"/>
      <c r="G33" s="380"/>
      <c r="H33" s="381"/>
    </row>
  </sheetData>
  <mergeCells count="28">
    <mergeCell ref="C32:H32"/>
    <mergeCell ref="C33:H33"/>
    <mergeCell ref="C27:H27"/>
    <mergeCell ref="C29:H29"/>
    <mergeCell ref="C30:H30"/>
    <mergeCell ref="C31:H31"/>
    <mergeCell ref="C28:H28"/>
    <mergeCell ref="A23:A26"/>
    <mergeCell ref="B23:B26"/>
    <mergeCell ref="C23:H26"/>
    <mergeCell ref="C22:H22"/>
    <mergeCell ref="A10:H10"/>
    <mergeCell ref="A11:H11"/>
    <mergeCell ref="A12:H12"/>
    <mergeCell ref="A13:H13"/>
    <mergeCell ref="A14:H14"/>
    <mergeCell ref="A15:H15"/>
    <mergeCell ref="A16:H16"/>
    <mergeCell ref="A17:H17"/>
    <mergeCell ref="A18:H18"/>
    <mergeCell ref="A19:H19"/>
    <mergeCell ref="C20:H20"/>
    <mergeCell ref="A9:H9"/>
    <mergeCell ref="A4:H4"/>
    <mergeCell ref="A5:H5"/>
    <mergeCell ref="A6:H6"/>
    <mergeCell ref="A7:H7"/>
    <mergeCell ref="A8:H8"/>
  </mergeCells>
  <pageMargins left="0.7" right="0.7" top="0.75" bottom="0.75" header="0.3" footer="0.3"/>
  <pageSetup paperSize="9" scale="4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885"/>
  <sheetViews>
    <sheetView zoomScale="55" zoomScaleNormal="55" workbookViewId="0">
      <selection activeCell="I33" sqref="I33"/>
    </sheetView>
  </sheetViews>
  <sheetFormatPr defaultRowHeight="15" x14ac:dyDescent="0.25"/>
  <cols>
    <col min="1" max="1" width="17.7109375" style="3" customWidth="1"/>
    <col min="2" max="2" width="30.140625" style="3" customWidth="1"/>
    <col min="3" max="10" width="18" style="3" customWidth="1"/>
    <col min="11" max="11" width="24.5703125" style="3" customWidth="1"/>
    <col min="12" max="12" width="30.85546875" style="3" customWidth="1"/>
    <col min="13" max="13" width="27.140625" style="3" customWidth="1"/>
    <col min="14" max="14" width="32.42578125" style="3" customWidth="1"/>
    <col min="15" max="25" width="17.140625" style="3" customWidth="1"/>
    <col min="26" max="26" width="46.5703125" style="3" customWidth="1"/>
    <col min="27" max="28" width="12.28515625" style="3" customWidth="1"/>
    <col min="29" max="16384" width="9.140625" style="3"/>
  </cols>
  <sheetData>
    <row r="1" spans="1:26" ht="18.75" x14ac:dyDescent="0.25">
      <c r="A1" s="35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6" t="s">
        <v>89</v>
      </c>
    </row>
    <row r="2" spans="1:26" ht="18.75" x14ac:dyDescent="0.3">
      <c r="A2" s="16"/>
      <c r="B2" s="16"/>
      <c r="C2" s="16"/>
      <c r="D2" s="16"/>
      <c r="E2" s="15"/>
      <c r="F2" s="16"/>
      <c r="G2" s="16"/>
      <c r="H2" s="16"/>
      <c r="I2" s="16"/>
      <c r="J2" s="16"/>
      <c r="K2" s="16"/>
      <c r="L2" s="16"/>
      <c r="M2" s="16"/>
      <c r="N2" s="16"/>
      <c r="O2" s="16"/>
      <c r="P2" s="17"/>
      <c r="Q2" s="17"/>
      <c r="R2" s="16"/>
      <c r="S2" s="16"/>
      <c r="T2" s="16"/>
      <c r="U2" s="16"/>
      <c r="V2" s="16"/>
      <c r="W2" s="16"/>
      <c r="X2" s="16"/>
      <c r="Y2" s="16"/>
      <c r="Z2" s="37" t="s">
        <v>63</v>
      </c>
    </row>
    <row r="3" spans="1:26" ht="18.75" x14ac:dyDescent="0.3">
      <c r="A3" s="16"/>
      <c r="B3" s="16"/>
      <c r="C3" s="16"/>
      <c r="D3" s="16"/>
      <c r="E3" s="15"/>
      <c r="F3" s="16"/>
      <c r="G3" s="16"/>
      <c r="H3" s="16"/>
      <c r="I3" s="16"/>
      <c r="J3" s="16"/>
      <c r="K3" s="16"/>
      <c r="L3" s="16"/>
      <c r="M3" s="16"/>
      <c r="N3" s="16"/>
      <c r="O3" s="16"/>
      <c r="P3" s="17"/>
      <c r="Q3" s="17"/>
      <c r="R3" s="16"/>
      <c r="S3" s="16"/>
      <c r="T3" s="16"/>
      <c r="U3" s="16"/>
      <c r="V3" s="16"/>
      <c r="W3" s="16"/>
      <c r="X3" s="16"/>
      <c r="Y3" s="16"/>
      <c r="Z3" s="37" t="s">
        <v>90</v>
      </c>
    </row>
    <row r="4" spans="1:26" ht="15.75" x14ac:dyDescent="0.25">
      <c r="A4" s="16"/>
      <c r="B4" s="16"/>
      <c r="C4" s="16"/>
      <c r="D4" s="16"/>
      <c r="E4" s="45"/>
      <c r="F4" s="16"/>
      <c r="G4" s="16"/>
      <c r="H4" s="16"/>
      <c r="I4" s="16"/>
      <c r="J4" s="16"/>
      <c r="K4" s="16"/>
      <c r="L4" s="16"/>
      <c r="M4" s="16"/>
      <c r="N4" s="16"/>
      <c r="O4" s="16"/>
      <c r="P4" s="17"/>
      <c r="Q4" s="17"/>
      <c r="R4" s="16"/>
      <c r="S4" s="16"/>
      <c r="T4" s="16"/>
      <c r="U4" s="16"/>
      <c r="V4" s="16"/>
      <c r="W4" s="16"/>
      <c r="X4" s="16"/>
      <c r="Y4" s="16"/>
    </row>
    <row r="5" spans="1:26" ht="18.75" x14ac:dyDescent="0.3">
      <c r="A5" s="353" t="str">
        <f>'1. Местоположение'!A5:C5</f>
        <v>Год раскрытия информации: 2021 год</v>
      </c>
      <c r="B5" s="353"/>
      <c r="C5" s="353"/>
      <c r="D5" s="353"/>
      <c r="E5" s="353"/>
      <c r="F5" s="353"/>
      <c r="G5" s="353"/>
      <c r="H5" s="353"/>
      <c r="I5" s="353"/>
      <c r="J5" s="353"/>
      <c r="K5" s="353"/>
      <c r="L5" s="353"/>
      <c r="M5" s="353"/>
      <c r="N5" s="353"/>
      <c r="O5" s="353"/>
      <c r="P5" s="353"/>
      <c r="Q5" s="353"/>
      <c r="R5" s="353"/>
      <c r="S5" s="353"/>
      <c r="T5" s="353"/>
      <c r="U5" s="353"/>
      <c r="V5" s="353"/>
      <c r="W5" s="353"/>
      <c r="X5" s="353"/>
      <c r="Y5" s="353"/>
      <c r="Z5" s="353"/>
    </row>
    <row r="6" spans="1:26" ht="18.75" x14ac:dyDescent="0.3">
      <c r="A6" s="7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5"/>
      <c r="N6" s="75"/>
      <c r="O6" s="75"/>
      <c r="P6" s="75"/>
      <c r="Q6" s="75"/>
      <c r="R6" s="75"/>
      <c r="S6" s="75"/>
      <c r="T6" s="74"/>
      <c r="U6" s="74"/>
      <c r="V6" s="74"/>
      <c r="W6" s="74"/>
      <c r="X6" s="74"/>
      <c r="Y6" s="74"/>
      <c r="Z6" s="76"/>
    </row>
    <row r="7" spans="1:26" ht="18.75" x14ac:dyDescent="0.25">
      <c r="A7" s="321" t="s">
        <v>3</v>
      </c>
      <c r="B7" s="321"/>
      <c r="C7" s="321"/>
      <c r="D7" s="321"/>
      <c r="E7" s="321"/>
      <c r="F7" s="321"/>
      <c r="G7" s="321"/>
      <c r="H7" s="321"/>
      <c r="I7" s="321"/>
      <c r="J7" s="321"/>
      <c r="K7" s="321"/>
      <c r="L7" s="321"/>
      <c r="M7" s="321"/>
      <c r="N7" s="321"/>
      <c r="O7" s="321"/>
      <c r="P7" s="321"/>
      <c r="Q7" s="321"/>
      <c r="R7" s="321"/>
      <c r="S7" s="321"/>
      <c r="T7" s="321"/>
      <c r="U7" s="321"/>
      <c r="V7" s="321"/>
      <c r="W7" s="321"/>
      <c r="X7" s="321"/>
      <c r="Y7" s="321"/>
      <c r="Z7" s="321"/>
    </row>
    <row r="8" spans="1:26" ht="18.75" x14ac:dyDescent="0.3">
      <c r="A8" s="73"/>
      <c r="B8" s="73"/>
      <c r="C8" s="73"/>
      <c r="D8" s="73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9"/>
      <c r="S8" s="49"/>
      <c r="T8" s="49"/>
      <c r="U8" s="49"/>
      <c r="V8" s="49"/>
      <c r="W8" s="73"/>
      <c r="X8" s="73"/>
      <c r="Y8" s="73"/>
      <c r="Z8" s="76"/>
    </row>
    <row r="9" spans="1:26" ht="15.75" customHeight="1" x14ac:dyDescent="0.25">
      <c r="A9" s="321" t="s">
        <v>4</v>
      </c>
      <c r="B9" s="321"/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321"/>
      <c r="N9" s="321"/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1"/>
      <c r="Z9" s="321"/>
    </row>
    <row r="10" spans="1:26" ht="18.75" x14ac:dyDescent="0.25">
      <c r="A10" s="317" t="s">
        <v>5</v>
      </c>
      <c r="B10" s="317"/>
      <c r="C10" s="317"/>
      <c r="D10" s="317"/>
      <c r="E10" s="317"/>
      <c r="F10" s="317"/>
      <c r="G10" s="317"/>
      <c r="H10" s="317"/>
      <c r="I10" s="317"/>
      <c r="J10" s="317"/>
      <c r="K10" s="317"/>
      <c r="L10" s="317"/>
      <c r="M10" s="317"/>
      <c r="N10" s="317"/>
      <c r="O10" s="317"/>
      <c r="P10" s="317"/>
      <c r="Q10" s="317"/>
      <c r="R10" s="317"/>
      <c r="S10" s="317"/>
      <c r="T10" s="317"/>
      <c r="U10" s="317"/>
      <c r="V10" s="317"/>
      <c r="W10" s="317"/>
      <c r="X10" s="317"/>
      <c r="Y10" s="317"/>
      <c r="Z10" s="317"/>
    </row>
    <row r="11" spans="1:26" ht="18.75" x14ac:dyDescent="0.3">
      <c r="A11" s="73"/>
      <c r="B11" s="73"/>
      <c r="C11" s="73"/>
      <c r="D11" s="73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9"/>
      <c r="S11" s="49"/>
      <c r="T11" s="49"/>
      <c r="U11" s="49"/>
      <c r="V11" s="49"/>
      <c r="W11" s="73"/>
      <c r="X11" s="73"/>
      <c r="Y11" s="73"/>
      <c r="Z11" s="76"/>
    </row>
    <row r="12" spans="1:26" ht="15.75" customHeight="1" x14ac:dyDescent="0.25">
      <c r="A12" s="321" t="str">
        <f>'1. Местоположение'!A12:C12</f>
        <v>L_25</v>
      </c>
      <c r="B12" s="321"/>
      <c r="C12" s="321"/>
      <c r="D12" s="321"/>
      <c r="E12" s="321"/>
      <c r="F12" s="321"/>
      <c r="G12" s="321"/>
      <c r="H12" s="321"/>
      <c r="I12" s="321"/>
      <c r="J12" s="321"/>
      <c r="K12" s="321"/>
      <c r="L12" s="321"/>
      <c r="M12" s="321"/>
      <c r="N12" s="321"/>
      <c r="O12" s="321"/>
      <c r="P12" s="321"/>
      <c r="Q12" s="321"/>
      <c r="R12" s="321"/>
      <c r="S12" s="321"/>
      <c r="T12" s="321"/>
      <c r="U12" s="321"/>
      <c r="V12" s="321"/>
      <c r="W12" s="321"/>
      <c r="X12" s="321"/>
      <c r="Y12" s="321"/>
      <c r="Z12" s="321"/>
    </row>
    <row r="13" spans="1:26" ht="18.75" x14ac:dyDescent="0.25">
      <c r="A13" s="317" t="s">
        <v>6</v>
      </c>
      <c r="B13" s="317"/>
      <c r="C13" s="317"/>
      <c r="D13" s="317"/>
      <c r="E13" s="317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317"/>
      <c r="Q13" s="317"/>
      <c r="R13" s="317"/>
      <c r="S13" s="317"/>
      <c r="T13" s="317"/>
      <c r="U13" s="317"/>
      <c r="V13" s="317"/>
      <c r="W13" s="317"/>
      <c r="X13" s="317"/>
      <c r="Y13" s="317"/>
      <c r="Z13" s="317"/>
    </row>
    <row r="14" spans="1:26" ht="18.75" x14ac:dyDescent="0.3">
      <c r="A14" s="77"/>
      <c r="B14" s="77"/>
      <c r="C14" s="77"/>
      <c r="D14" s="77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77"/>
      <c r="X14" s="77"/>
      <c r="Y14" s="77"/>
      <c r="Z14" s="76"/>
    </row>
    <row r="15" spans="1:26" ht="49.5" customHeight="1" x14ac:dyDescent="0.3">
      <c r="A15" s="353" t="str">
        <f>'1. Местоположение'!A15:C15</f>
        <v xml:space="preserve">Строительство ВЛ-6 кВ от УЗА 186 км МН "Тихорецк-Туапсе-1" до ВЛ-6кВ № Ха-22 </v>
      </c>
      <c r="B15" s="353"/>
      <c r="C15" s="353"/>
      <c r="D15" s="353"/>
      <c r="E15" s="353"/>
      <c r="F15" s="353"/>
      <c r="G15" s="353"/>
      <c r="H15" s="353"/>
      <c r="I15" s="353"/>
      <c r="J15" s="353"/>
      <c r="K15" s="353"/>
      <c r="L15" s="353"/>
      <c r="M15" s="353"/>
      <c r="N15" s="353"/>
      <c r="O15" s="353"/>
      <c r="P15" s="353"/>
      <c r="Q15" s="353"/>
      <c r="R15" s="353"/>
      <c r="S15" s="353"/>
      <c r="T15" s="353"/>
      <c r="U15" s="353"/>
      <c r="V15" s="353"/>
      <c r="W15" s="353"/>
      <c r="X15" s="353"/>
      <c r="Y15" s="353"/>
      <c r="Z15" s="353"/>
    </row>
    <row r="16" spans="1:26" ht="18.75" x14ac:dyDescent="0.25">
      <c r="A16" s="388" t="s">
        <v>7</v>
      </c>
      <c r="B16" s="388"/>
      <c r="C16" s="388"/>
      <c r="D16" s="388"/>
      <c r="E16" s="388"/>
      <c r="F16" s="388"/>
      <c r="G16" s="388"/>
      <c r="H16" s="388"/>
      <c r="I16" s="388"/>
      <c r="J16" s="388"/>
      <c r="K16" s="388"/>
      <c r="L16" s="388"/>
      <c r="M16" s="388"/>
      <c r="N16" s="388"/>
      <c r="O16" s="388"/>
      <c r="P16" s="388"/>
      <c r="Q16" s="388"/>
      <c r="R16" s="388"/>
      <c r="S16" s="388"/>
      <c r="T16" s="388"/>
      <c r="U16" s="388"/>
      <c r="V16" s="388"/>
      <c r="W16" s="388"/>
      <c r="X16" s="388"/>
      <c r="Y16" s="388"/>
      <c r="Z16" s="388"/>
    </row>
    <row r="17" spans="1:26" ht="18.75" x14ac:dyDescent="0.3">
      <c r="A17" s="78"/>
      <c r="B17" s="78"/>
      <c r="C17" s="78"/>
      <c r="D17" s="78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78"/>
      <c r="Z17" s="79"/>
    </row>
    <row r="18" spans="1:26" ht="18.75" x14ac:dyDescent="0.25">
      <c r="A18" s="333" t="s">
        <v>137</v>
      </c>
      <c r="B18" s="333"/>
      <c r="C18" s="333"/>
      <c r="D18" s="333"/>
      <c r="E18" s="333"/>
      <c r="F18" s="333"/>
      <c r="G18" s="333"/>
      <c r="H18" s="333"/>
      <c r="I18" s="333"/>
      <c r="J18" s="333"/>
      <c r="K18" s="333"/>
      <c r="L18" s="333"/>
      <c r="M18" s="333"/>
      <c r="N18" s="333"/>
      <c r="O18" s="333"/>
      <c r="P18" s="333"/>
      <c r="Q18" s="333"/>
      <c r="R18" s="333"/>
      <c r="S18" s="333"/>
      <c r="T18" s="333"/>
      <c r="U18" s="333"/>
      <c r="V18" s="333"/>
      <c r="W18" s="333"/>
      <c r="X18" s="333"/>
      <c r="Y18" s="333"/>
      <c r="Z18" s="333"/>
    </row>
    <row r="19" spans="1:26" ht="18.75" x14ac:dyDescent="0.3">
      <c r="A19" s="80"/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79"/>
    </row>
    <row r="20" spans="1:26" ht="32.25" customHeight="1" x14ac:dyDescent="0.25">
      <c r="A20" s="389" t="s">
        <v>138</v>
      </c>
      <c r="B20" s="390"/>
      <c r="C20" s="390"/>
      <c r="D20" s="390"/>
      <c r="E20" s="390"/>
      <c r="F20" s="390"/>
      <c r="G20" s="390"/>
      <c r="H20" s="390"/>
      <c r="I20" s="390"/>
      <c r="J20" s="390"/>
      <c r="K20" s="390"/>
      <c r="L20" s="391"/>
      <c r="M20" s="392" t="s">
        <v>139</v>
      </c>
      <c r="N20" s="392"/>
      <c r="O20" s="392"/>
      <c r="P20" s="392"/>
      <c r="Q20" s="392"/>
      <c r="R20" s="392"/>
      <c r="S20" s="392"/>
      <c r="T20" s="392"/>
      <c r="U20" s="392"/>
      <c r="V20" s="392"/>
      <c r="W20" s="392"/>
      <c r="X20" s="392"/>
      <c r="Y20" s="392"/>
      <c r="Z20" s="392"/>
    </row>
    <row r="21" spans="1:26" ht="288" customHeight="1" x14ac:dyDescent="0.25">
      <c r="A21" s="81" t="s">
        <v>140</v>
      </c>
      <c r="B21" s="82" t="s">
        <v>141</v>
      </c>
      <c r="C21" s="83" t="s">
        <v>142</v>
      </c>
      <c r="D21" s="83" t="s">
        <v>143</v>
      </c>
      <c r="E21" s="83" t="s">
        <v>144</v>
      </c>
      <c r="F21" s="83" t="s">
        <v>145</v>
      </c>
      <c r="G21" s="83" t="s">
        <v>146</v>
      </c>
      <c r="H21" s="83" t="s">
        <v>147</v>
      </c>
      <c r="I21" s="83" t="s">
        <v>148</v>
      </c>
      <c r="J21" s="83" t="s">
        <v>149</v>
      </c>
      <c r="K21" s="82" t="s">
        <v>150</v>
      </c>
      <c r="L21" s="82" t="s">
        <v>151</v>
      </c>
      <c r="M21" s="84" t="s">
        <v>152</v>
      </c>
      <c r="N21" s="82" t="s">
        <v>153</v>
      </c>
      <c r="O21" s="83" t="s">
        <v>154</v>
      </c>
      <c r="P21" s="83" t="s">
        <v>155</v>
      </c>
      <c r="Q21" s="83" t="s">
        <v>156</v>
      </c>
      <c r="R21" s="83" t="s">
        <v>147</v>
      </c>
      <c r="S21" s="83" t="s">
        <v>157</v>
      </c>
      <c r="T21" s="83" t="s">
        <v>158</v>
      </c>
      <c r="U21" s="83" t="s">
        <v>159</v>
      </c>
      <c r="V21" s="81" t="s">
        <v>156</v>
      </c>
      <c r="W21" s="85" t="s">
        <v>160</v>
      </c>
      <c r="X21" s="85" t="s">
        <v>161</v>
      </c>
      <c r="Y21" s="85" t="s">
        <v>162</v>
      </c>
      <c r="Z21" s="86" t="s">
        <v>163</v>
      </c>
    </row>
    <row r="22" spans="1:26" ht="16.5" customHeight="1" x14ac:dyDescent="0.25">
      <c r="A22" s="81">
        <v>1</v>
      </c>
      <c r="B22" s="87">
        <v>2</v>
      </c>
      <c r="C22" s="81">
        <v>3</v>
      </c>
      <c r="D22" s="87">
        <v>4</v>
      </c>
      <c r="E22" s="81">
        <v>5</v>
      </c>
      <c r="F22" s="87">
        <v>6</v>
      </c>
      <c r="G22" s="81">
        <v>7</v>
      </c>
      <c r="H22" s="87">
        <v>8</v>
      </c>
      <c r="I22" s="81">
        <v>9</v>
      </c>
      <c r="J22" s="87">
        <v>10</v>
      </c>
      <c r="K22" s="81">
        <v>11</v>
      </c>
      <c r="L22" s="87">
        <v>12</v>
      </c>
      <c r="M22" s="81">
        <v>13</v>
      </c>
      <c r="N22" s="87">
        <v>14</v>
      </c>
      <c r="O22" s="81">
        <v>15</v>
      </c>
      <c r="P22" s="87">
        <v>16</v>
      </c>
      <c r="Q22" s="81">
        <v>17</v>
      </c>
      <c r="R22" s="87">
        <v>18</v>
      </c>
      <c r="S22" s="81">
        <v>19</v>
      </c>
      <c r="T22" s="87">
        <v>20</v>
      </c>
      <c r="U22" s="81">
        <v>21</v>
      </c>
      <c r="V22" s="87">
        <v>22</v>
      </c>
      <c r="W22" s="81">
        <v>23</v>
      </c>
      <c r="X22" s="87">
        <v>24</v>
      </c>
      <c r="Y22" s="81">
        <v>25</v>
      </c>
      <c r="Z22" s="87">
        <v>26</v>
      </c>
    </row>
    <row r="23" spans="1:26" ht="15.75" x14ac:dyDescent="0.25">
      <c r="A23" s="387"/>
      <c r="B23" s="387"/>
      <c r="C23" s="387"/>
      <c r="D23" s="387"/>
      <c r="E23" s="387"/>
      <c r="F23" s="387"/>
      <c r="G23" s="387"/>
      <c r="H23" s="387"/>
      <c r="I23" s="387"/>
      <c r="J23" s="387"/>
      <c r="K23" s="387"/>
      <c r="L23" s="387"/>
      <c r="M23" s="387"/>
      <c r="N23" s="387"/>
      <c r="O23" s="387"/>
      <c r="P23" s="89"/>
      <c r="Q23" s="91"/>
      <c r="R23" s="90"/>
      <c r="S23" s="91"/>
      <c r="T23" s="91"/>
      <c r="U23" s="91"/>
      <c r="V23" s="91"/>
      <c r="W23" s="91"/>
      <c r="X23" s="91"/>
      <c r="Y23" s="91"/>
      <c r="Z23" s="93"/>
    </row>
    <row r="24" spans="1:26" ht="15.75" x14ac:dyDescent="0.25">
      <c r="A24" s="88"/>
      <c r="B24" s="88"/>
      <c r="C24" s="89"/>
      <c r="D24" s="90"/>
      <c r="E24" s="90"/>
      <c r="F24" s="89"/>
      <c r="G24" s="90"/>
      <c r="H24" s="90"/>
      <c r="I24" s="91"/>
      <c r="J24" s="91"/>
      <c r="K24" s="92"/>
      <c r="L24" s="88"/>
      <c r="M24" s="88"/>
      <c r="N24" s="90"/>
      <c r="O24" s="90"/>
      <c r="P24" s="89"/>
      <c r="Q24" s="91"/>
      <c r="R24" s="90"/>
      <c r="S24" s="91"/>
      <c r="T24" s="91"/>
      <c r="U24" s="91"/>
      <c r="V24" s="91"/>
      <c r="W24" s="91"/>
      <c r="X24" s="91"/>
      <c r="Y24" s="91"/>
      <c r="Z24" s="93"/>
    </row>
    <row r="25" spans="1:26" ht="15.75" x14ac:dyDescent="0.25">
      <c r="A25" s="88"/>
      <c r="B25" s="88"/>
      <c r="C25" s="89"/>
      <c r="D25" s="90"/>
      <c r="E25" s="90"/>
      <c r="F25" s="89"/>
      <c r="G25" s="90"/>
      <c r="H25" s="90"/>
      <c r="I25" s="91"/>
      <c r="J25" s="91"/>
      <c r="K25" s="92"/>
      <c r="L25" s="88"/>
      <c r="M25" s="88"/>
      <c r="N25" s="90"/>
      <c r="O25" s="90"/>
      <c r="P25" s="89"/>
      <c r="Q25" s="91"/>
      <c r="R25" s="90"/>
      <c r="S25" s="91"/>
      <c r="T25" s="91"/>
      <c r="U25" s="91"/>
      <c r="V25" s="91"/>
      <c r="W25" s="91"/>
      <c r="X25" s="91"/>
      <c r="Y25" s="91"/>
      <c r="Z25" s="93"/>
    </row>
    <row r="26" spans="1:26" ht="15.75" x14ac:dyDescent="0.25">
      <c r="A26" s="88"/>
      <c r="B26" s="88"/>
      <c r="C26" s="89"/>
      <c r="D26" s="90"/>
      <c r="E26" s="90"/>
      <c r="F26" s="89"/>
      <c r="G26" s="90"/>
      <c r="H26" s="90"/>
      <c r="I26" s="91"/>
      <c r="J26" s="91"/>
      <c r="K26" s="92"/>
      <c r="L26" s="88"/>
      <c r="M26" s="88"/>
      <c r="N26" s="90"/>
      <c r="O26" s="90"/>
      <c r="P26" s="89"/>
      <c r="Q26" s="91"/>
      <c r="R26" s="90"/>
      <c r="S26" s="91"/>
      <c r="T26" s="91"/>
      <c r="U26" s="91"/>
      <c r="V26" s="91"/>
      <c r="W26" s="91"/>
      <c r="X26" s="91"/>
      <c r="Y26" s="91"/>
      <c r="Z26" s="93"/>
    </row>
    <row r="27" spans="1:26" ht="15.75" x14ac:dyDescent="0.25">
      <c r="A27" s="88"/>
      <c r="B27" s="88"/>
      <c r="C27" s="89"/>
      <c r="D27" s="90"/>
      <c r="E27" s="90"/>
      <c r="F27" s="89"/>
      <c r="G27" s="90"/>
      <c r="H27" s="90"/>
      <c r="I27" s="91"/>
      <c r="J27" s="91"/>
      <c r="K27" s="92"/>
      <c r="L27" s="88"/>
      <c r="M27" s="88"/>
      <c r="N27" s="90"/>
      <c r="O27" s="90"/>
      <c r="P27" s="89"/>
      <c r="Q27" s="91"/>
      <c r="R27" s="90"/>
      <c r="S27" s="91"/>
      <c r="T27" s="91"/>
      <c r="U27" s="91"/>
      <c r="V27" s="91"/>
      <c r="W27" s="91"/>
      <c r="X27" s="91"/>
      <c r="Y27" s="91"/>
      <c r="Z27" s="93"/>
    </row>
    <row r="28" spans="1:26" ht="15.75" x14ac:dyDescent="0.25">
      <c r="A28" s="88"/>
      <c r="B28" s="88"/>
      <c r="C28" s="89"/>
      <c r="D28" s="90"/>
      <c r="E28" s="90"/>
      <c r="F28" s="89"/>
      <c r="G28" s="90"/>
      <c r="H28" s="90"/>
      <c r="I28" s="91"/>
      <c r="J28" s="91"/>
      <c r="K28" s="92"/>
      <c r="L28" s="88"/>
      <c r="M28" s="88"/>
      <c r="N28" s="90"/>
      <c r="O28" s="90"/>
      <c r="P28" s="89"/>
      <c r="Q28" s="91"/>
      <c r="R28" s="90"/>
      <c r="S28" s="91"/>
      <c r="T28" s="91"/>
      <c r="U28" s="91"/>
      <c r="V28" s="91"/>
      <c r="W28" s="91"/>
      <c r="X28" s="91"/>
      <c r="Y28" s="91"/>
      <c r="Z28" s="93"/>
    </row>
    <row r="29" spans="1:26" ht="15.75" x14ac:dyDescent="0.25">
      <c r="A29" s="88"/>
      <c r="B29" s="88"/>
      <c r="C29" s="89"/>
      <c r="D29" s="90"/>
      <c r="E29" s="90"/>
      <c r="F29" s="89"/>
      <c r="G29" s="90"/>
      <c r="H29" s="90"/>
      <c r="I29" s="91"/>
      <c r="J29" s="91"/>
      <c r="K29" s="92"/>
      <c r="L29" s="88"/>
      <c r="M29" s="88"/>
      <c r="N29" s="90"/>
      <c r="O29" s="90"/>
      <c r="P29" s="89"/>
      <c r="Q29" s="91"/>
      <c r="R29" s="90"/>
      <c r="S29" s="91"/>
      <c r="T29" s="91"/>
      <c r="U29" s="91"/>
      <c r="V29" s="91"/>
      <c r="W29" s="91"/>
      <c r="X29" s="91"/>
      <c r="Y29" s="91"/>
      <c r="Z29" s="93"/>
    </row>
    <row r="30" spans="1:26" ht="15.75" x14ac:dyDescent="0.25">
      <c r="A30" s="88"/>
      <c r="B30" s="88"/>
      <c r="C30" s="89"/>
      <c r="D30" s="90"/>
      <c r="E30" s="90"/>
      <c r="F30" s="89"/>
      <c r="G30" s="90"/>
      <c r="H30" s="90"/>
      <c r="I30" s="91"/>
      <c r="J30" s="91"/>
      <c r="K30" s="92"/>
      <c r="L30" s="88"/>
      <c r="M30" s="88"/>
      <c r="N30" s="90"/>
      <c r="O30" s="90"/>
      <c r="P30" s="89"/>
      <c r="Q30" s="91"/>
      <c r="R30" s="90"/>
      <c r="S30" s="91"/>
      <c r="T30" s="91"/>
      <c r="U30" s="91"/>
      <c r="V30" s="91"/>
      <c r="W30" s="91"/>
      <c r="X30" s="91"/>
      <c r="Y30" s="91"/>
      <c r="Z30" s="93"/>
    </row>
    <row r="31" spans="1:26" ht="15.75" x14ac:dyDescent="0.25">
      <c r="A31" s="88"/>
      <c r="B31" s="88"/>
      <c r="C31" s="89"/>
      <c r="D31" s="90"/>
      <c r="E31" s="90"/>
      <c r="F31" s="89"/>
      <c r="G31" s="90"/>
      <c r="H31" s="90"/>
      <c r="I31" s="91"/>
      <c r="J31" s="91"/>
      <c r="K31" s="92"/>
      <c r="L31" s="88"/>
      <c r="M31" s="88"/>
      <c r="N31" s="90"/>
      <c r="O31" s="90"/>
      <c r="P31" s="89"/>
      <c r="Q31" s="91"/>
      <c r="R31" s="90"/>
      <c r="S31" s="91"/>
      <c r="T31" s="91"/>
      <c r="U31" s="91"/>
      <c r="V31" s="91"/>
      <c r="W31" s="91"/>
      <c r="X31" s="91"/>
      <c r="Y31" s="91"/>
      <c r="Z31" s="93"/>
    </row>
    <row r="32" spans="1:26" ht="15.75" x14ac:dyDescent="0.25">
      <c r="A32" s="88"/>
      <c r="B32" s="88"/>
      <c r="C32" s="89"/>
      <c r="D32" s="90"/>
      <c r="E32" s="90"/>
      <c r="F32" s="89"/>
      <c r="G32" s="90"/>
      <c r="H32" s="90"/>
      <c r="I32" s="91"/>
      <c r="J32" s="91"/>
      <c r="K32" s="92"/>
      <c r="L32" s="88"/>
      <c r="M32" s="88"/>
      <c r="N32" s="90"/>
      <c r="O32" s="90"/>
      <c r="P32" s="89"/>
      <c r="Q32" s="91"/>
      <c r="R32" s="90"/>
      <c r="S32" s="91"/>
      <c r="T32" s="91"/>
      <c r="U32" s="91"/>
      <c r="V32" s="91"/>
      <c r="W32" s="91"/>
      <c r="X32" s="91"/>
      <c r="Y32" s="91"/>
      <c r="Z32" s="93"/>
    </row>
    <row r="33" spans="1:26" ht="15.75" x14ac:dyDescent="0.25">
      <c r="A33" s="88"/>
      <c r="B33" s="88"/>
      <c r="C33" s="89"/>
      <c r="D33" s="90"/>
      <c r="E33" s="90"/>
      <c r="F33" s="89"/>
      <c r="G33" s="90"/>
      <c r="H33" s="90"/>
      <c r="I33" s="91"/>
      <c r="J33" s="91"/>
      <c r="K33" s="92"/>
      <c r="L33" s="88"/>
      <c r="M33" s="88"/>
      <c r="N33" s="90"/>
      <c r="O33" s="90"/>
      <c r="P33" s="89"/>
      <c r="Q33" s="91"/>
      <c r="R33" s="90"/>
      <c r="S33" s="91"/>
      <c r="T33" s="91"/>
      <c r="U33" s="91"/>
      <c r="V33" s="91"/>
      <c r="W33" s="91"/>
      <c r="X33" s="91"/>
      <c r="Y33" s="91"/>
      <c r="Z33" s="93"/>
    </row>
    <row r="34" spans="1:26" ht="15.75" x14ac:dyDescent="0.25">
      <c r="A34" s="88"/>
      <c r="B34" s="88"/>
      <c r="C34" s="89"/>
      <c r="D34" s="90"/>
      <c r="E34" s="90"/>
      <c r="F34" s="89"/>
      <c r="G34" s="90"/>
      <c r="H34" s="90"/>
      <c r="I34" s="91"/>
      <c r="J34" s="91"/>
      <c r="K34" s="92"/>
      <c r="L34" s="88"/>
      <c r="M34" s="88"/>
      <c r="N34" s="90"/>
      <c r="O34" s="90"/>
      <c r="P34" s="89"/>
      <c r="Q34" s="91"/>
      <c r="R34" s="90"/>
      <c r="S34" s="91"/>
      <c r="T34" s="91"/>
      <c r="U34" s="91"/>
      <c r="V34" s="91"/>
      <c r="W34" s="91"/>
      <c r="X34" s="91"/>
      <c r="Y34" s="91"/>
      <c r="Z34" s="93"/>
    </row>
    <row r="35" spans="1:26" ht="15.75" x14ac:dyDescent="0.25">
      <c r="A35" s="88"/>
      <c r="B35" s="88"/>
      <c r="C35" s="89"/>
      <c r="D35" s="90"/>
      <c r="E35" s="90"/>
      <c r="F35" s="89"/>
      <c r="G35" s="90"/>
      <c r="H35" s="90"/>
      <c r="I35" s="91"/>
      <c r="J35" s="91"/>
      <c r="K35" s="92"/>
      <c r="L35" s="88"/>
      <c r="M35" s="88"/>
      <c r="N35" s="90"/>
      <c r="O35" s="90"/>
      <c r="P35" s="89"/>
      <c r="Q35" s="91"/>
      <c r="R35" s="90"/>
      <c r="S35" s="91"/>
      <c r="T35" s="91"/>
      <c r="U35" s="91"/>
      <c r="V35" s="91"/>
      <c r="W35" s="91"/>
      <c r="X35" s="91"/>
      <c r="Y35" s="91"/>
      <c r="Z35" s="93"/>
    </row>
    <row r="36" spans="1:26" ht="15.75" x14ac:dyDescent="0.25">
      <c r="A36" s="88"/>
      <c r="B36" s="88"/>
      <c r="C36" s="89"/>
      <c r="D36" s="90"/>
      <c r="E36" s="90"/>
      <c r="F36" s="89"/>
      <c r="G36" s="90"/>
      <c r="H36" s="90"/>
      <c r="I36" s="91"/>
      <c r="J36" s="91"/>
      <c r="K36" s="92"/>
      <c r="L36" s="88"/>
      <c r="M36" s="88"/>
      <c r="N36" s="90"/>
      <c r="O36" s="90"/>
      <c r="P36" s="89"/>
      <c r="Q36" s="91"/>
      <c r="R36" s="90"/>
      <c r="S36" s="91"/>
      <c r="T36" s="91"/>
      <c r="U36" s="91"/>
      <c r="V36" s="91"/>
      <c r="W36" s="91"/>
      <c r="X36" s="91"/>
      <c r="Y36" s="91"/>
      <c r="Z36" s="93"/>
    </row>
    <row r="37" spans="1:26" ht="15.75" x14ac:dyDescent="0.25">
      <c r="A37" s="88"/>
      <c r="B37" s="88"/>
      <c r="C37" s="89"/>
      <c r="D37" s="90"/>
      <c r="E37" s="90"/>
      <c r="F37" s="89"/>
      <c r="G37" s="90"/>
      <c r="H37" s="90"/>
      <c r="I37" s="91"/>
      <c r="J37" s="91"/>
      <c r="K37" s="92"/>
      <c r="L37" s="88"/>
      <c r="M37" s="88"/>
      <c r="N37" s="90"/>
      <c r="O37" s="90"/>
      <c r="P37" s="89"/>
      <c r="Q37" s="91"/>
      <c r="R37" s="90"/>
      <c r="S37" s="91"/>
      <c r="T37" s="91"/>
      <c r="U37" s="91"/>
      <c r="V37" s="91"/>
      <c r="W37" s="91"/>
      <c r="X37" s="91"/>
      <c r="Y37" s="91"/>
      <c r="Z37" s="93"/>
    </row>
    <row r="38" spans="1:26" ht="15.75" x14ac:dyDescent="0.25">
      <c r="A38" s="88"/>
      <c r="B38" s="88"/>
      <c r="C38" s="89"/>
      <c r="D38" s="90"/>
      <c r="E38" s="90"/>
      <c r="F38" s="89"/>
      <c r="G38" s="90"/>
      <c r="H38" s="90"/>
      <c r="I38" s="91"/>
      <c r="J38" s="91"/>
      <c r="K38" s="92"/>
      <c r="L38" s="88"/>
      <c r="M38" s="88"/>
      <c r="N38" s="90"/>
      <c r="O38" s="90"/>
      <c r="P38" s="89"/>
      <c r="Q38" s="91"/>
      <c r="R38" s="90"/>
      <c r="S38" s="91"/>
      <c r="T38" s="91"/>
      <c r="U38" s="91"/>
      <c r="V38" s="91"/>
      <c r="W38" s="91"/>
      <c r="X38" s="91"/>
      <c r="Y38" s="91"/>
      <c r="Z38" s="93"/>
    </row>
    <row r="39" spans="1:26" ht="15.75" x14ac:dyDescent="0.25">
      <c r="A39" s="88"/>
      <c r="B39" s="88"/>
      <c r="C39" s="89"/>
      <c r="D39" s="90"/>
      <c r="E39" s="90"/>
      <c r="F39" s="89"/>
      <c r="G39" s="90"/>
      <c r="H39" s="90"/>
      <c r="I39" s="91"/>
      <c r="J39" s="91"/>
      <c r="K39" s="92"/>
      <c r="L39" s="88"/>
      <c r="M39" s="88"/>
      <c r="N39" s="90"/>
      <c r="O39" s="90"/>
      <c r="P39" s="89"/>
      <c r="Q39" s="91"/>
      <c r="R39" s="90"/>
      <c r="S39" s="91"/>
      <c r="T39" s="91"/>
      <c r="U39" s="91"/>
      <c r="V39" s="91"/>
      <c r="W39" s="91"/>
      <c r="X39" s="91"/>
      <c r="Y39" s="91"/>
      <c r="Z39" s="93"/>
    </row>
    <row r="40" spans="1:26" ht="15.75" x14ac:dyDescent="0.25">
      <c r="A40" s="88"/>
      <c r="B40" s="88"/>
      <c r="C40" s="89"/>
      <c r="D40" s="90"/>
      <c r="E40" s="90"/>
      <c r="F40" s="89"/>
      <c r="G40" s="90"/>
      <c r="H40" s="90"/>
      <c r="I40" s="91"/>
      <c r="J40" s="91"/>
      <c r="K40" s="92"/>
      <c r="L40" s="88"/>
      <c r="M40" s="88"/>
      <c r="N40" s="90"/>
      <c r="O40" s="90"/>
      <c r="P40" s="89"/>
      <c r="Q40" s="91"/>
      <c r="R40" s="90"/>
      <c r="S40" s="91"/>
      <c r="T40" s="91"/>
      <c r="U40" s="91"/>
      <c r="V40" s="91"/>
      <c r="W40" s="91"/>
      <c r="X40" s="91"/>
      <c r="Y40" s="91"/>
      <c r="Z40" s="93"/>
    </row>
    <row r="41" spans="1:26" ht="15.75" x14ac:dyDescent="0.25">
      <c r="A41" s="88"/>
      <c r="B41" s="88"/>
      <c r="C41" s="89"/>
      <c r="D41" s="90"/>
      <c r="E41" s="90"/>
      <c r="F41" s="89"/>
      <c r="G41" s="90"/>
      <c r="H41" s="90"/>
      <c r="I41" s="91"/>
      <c r="J41" s="91"/>
      <c r="K41" s="92"/>
      <c r="L41" s="88"/>
      <c r="M41" s="88"/>
      <c r="N41" s="90"/>
      <c r="O41" s="90"/>
      <c r="P41" s="89"/>
      <c r="Q41" s="91"/>
      <c r="R41" s="90"/>
      <c r="S41" s="91"/>
      <c r="T41" s="91"/>
      <c r="U41" s="91"/>
      <c r="V41" s="91"/>
      <c r="W41" s="91"/>
      <c r="X41" s="91"/>
      <c r="Y41" s="91"/>
      <c r="Z41" s="93"/>
    </row>
    <row r="42" spans="1:26" ht="15.75" x14ac:dyDescent="0.25">
      <c r="A42" s="88"/>
      <c r="B42" s="88"/>
      <c r="C42" s="89"/>
      <c r="D42" s="90"/>
      <c r="E42" s="90"/>
      <c r="F42" s="89"/>
      <c r="G42" s="90"/>
      <c r="H42" s="90"/>
      <c r="I42" s="91"/>
      <c r="J42" s="91"/>
      <c r="K42" s="92"/>
      <c r="L42" s="88"/>
      <c r="M42" s="88"/>
      <c r="N42" s="90"/>
      <c r="O42" s="90"/>
      <c r="P42" s="89"/>
      <c r="Q42" s="91"/>
      <c r="R42" s="90"/>
      <c r="S42" s="91"/>
      <c r="T42" s="91"/>
      <c r="U42" s="91"/>
      <c r="V42" s="91"/>
      <c r="W42" s="91"/>
      <c r="X42" s="91"/>
      <c r="Y42" s="91"/>
      <c r="Z42" s="93"/>
    </row>
    <row r="43" spans="1:26" ht="15.75" x14ac:dyDescent="0.25">
      <c r="A43" s="88"/>
      <c r="B43" s="88"/>
      <c r="C43" s="89"/>
      <c r="D43" s="90"/>
      <c r="E43" s="90"/>
      <c r="F43" s="89"/>
      <c r="G43" s="90"/>
      <c r="H43" s="90"/>
      <c r="I43" s="91"/>
      <c r="J43" s="91"/>
      <c r="K43" s="92"/>
      <c r="L43" s="88"/>
      <c r="M43" s="88"/>
      <c r="N43" s="90"/>
      <c r="O43" s="90"/>
      <c r="P43" s="89"/>
      <c r="Q43" s="91"/>
      <c r="R43" s="90"/>
      <c r="S43" s="91"/>
      <c r="T43" s="91"/>
      <c r="U43" s="91"/>
      <c r="V43" s="91"/>
      <c r="W43" s="91"/>
      <c r="X43" s="91"/>
      <c r="Y43" s="91"/>
      <c r="Z43" s="93"/>
    </row>
    <row r="44" spans="1:26" ht="15.75" x14ac:dyDescent="0.25">
      <c r="A44" s="88"/>
      <c r="B44" s="88"/>
      <c r="C44" s="89"/>
      <c r="D44" s="90"/>
      <c r="E44" s="90"/>
      <c r="F44" s="89"/>
      <c r="G44" s="90"/>
      <c r="H44" s="90"/>
      <c r="I44" s="91"/>
      <c r="J44" s="91"/>
      <c r="K44" s="92"/>
      <c r="L44" s="88"/>
      <c r="M44" s="88"/>
      <c r="N44" s="90"/>
      <c r="O44" s="90"/>
      <c r="P44" s="89"/>
      <c r="Q44" s="91"/>
      <c r="R44" s="90"/>
      <c r="S44" s="91"/>
      <c r="T44" s="91"/>
      <c r="U44" s="91"/>
      <c r="V44" s="91"/>
      <c r="W44" s="91"/>
      <c r="X44" s="91"/>
      <c r="Y44" s="91"/>
      <c r="Z44" s="93"/>
    </row>
    <row r="45" spans="1:26" ht="15.75" x14ac:dyDescent="0.25">
      <c r="A45" s="88"/>
      <c r="B45" s="88"/>
      <c r="C45" s="89"/>
      <c r="D45" s="90"/>
      <c r="E45" s="90"/>
      <c r="F45" s="89"/>
      <c r="G45" s="90"/>
      <c r="H45" s="90"/>
      <c r="I45" s="91"/>
      <c r="J45" s="91"/>
      <c r="K45" s="92"/>
      <c r="L45" s="88"/>
      <c r="M45" s="88"/>
      <c r="N45" s="90"/>
      <c r="O45" s="90"/>
      <c r="P45" s="89"/>
      <c r="Q45" s="91"/>
      <c r="R45" s="90"/>
      <c r="S45" s="91"/>
      <c r="T45" s="91"/>
      <c r="U45" s="91"/>
      <c r="V45" s="91"/>
      <c r="W45" s="91"/>
      <c r="X45" s="91"/>
      <c r="Y45" s="91"/>
      <c r="Z45" s="93"/>
    </row>
    <row r="46" spans="1:26" ht="15.75" x14ac:dyDescent="0.25">
      <c r="A46" s="88"/>
      <c r="B46" s="88"/>
      <c r="C46" s="89"/>
      <c r="D46" s="90"/>
      <c r="E46" s="90"/>
      <c r="F46" s="89"/>
      <c r="G46" s="90"/>
      <c r="H46" s="90"/>
      <c r="I46" s="91"/>
      <c r="J46" s="91"/>
      <c r="K46" s="92"/>
      <c r="L46" s="88"/>
      <c r="M46" s="88"/>
      <c r="N46" s="90"/>
      <c r="O46" s="90"/>
      <c r="P46" s="89"/>
      <c r="Q46" s="91"/>
      <c r="R46" s="90"/>
      <c r="S46" s="91"/>
      <c r="T46" s="91"/>
      <c r="U46" s="91"/>
      <c r="V46" s="91"/>
      <c r="W46" s="91"/>
      <c r="X46" s="91"/>
      <c r="Y46" s="91"/>
      <c r="Z46" s="93"/>
    </row>
    <row r="47" spans="1:26" ht="15.75" x14ac:dyDescent="0.25">
      <c r="A47" s="88"/>
      <c r="B47" s="88"/>
      <c r="C47" s="89"/>
      <c r="D47" s="90"/>
      <c r="E47" s="90"/>
      <c r="F47" s="89"/>
      <c r="G47" s="90"/>
      <c r="H47" s="90"/>
      <c r="I47" s="91"/>
      <c r="J47" s="91"/>
      <c r="K47" s="92"/>
      <c r="L47" s="88"/>
      <c r="M47" s="88"/>
      <c r="N47" s="90"/>
      <c r="O47" s="90"/>
      <c r="P47" s="89"/>
      <c r="Q47" s="91"/>
      <c r="R47" s="90"/>
      <c r="S47" s="91"/>
      <c r="T47" s="91"/>
      <c r="U47" s="91"/>
      <c r="V47" s="91"/>
      <c r="W47" s="91"/>
      <c r="X47" s="91"/>
      <c r="Y47" s="91"/>
      <c r="Z47" s="93"/>
    </row>
    <row r="48" spans="1:26" ht="15.75" x14ac:dyDescent="0.25">
      <c r="A48" s="88"/>
      <c r="B48" s="88"/>
      <c r="C48" s="89"/>
      <c r="D48" s="90"/>
      <c r="E48" s="90"/>
      <c r="F48" s="89"/>
      <c r="G48" s="90"/>
      <c r="H48" s="90"/>
      <c r="I48" s="91"/>
      <c r="J48" s="91"/>
      <c r="K48" s="92"/>
      <c r="L48" s="88"/>
      <c r="M48" s="88"/>
      <c r="N48" s="90"/>
      <c r="O48" s="90"/>
      <c r="P48" s="89"/>
      <c r="Q48" s="91"/>
      <c r="R48" s="90"/>
      <c r="S48" s="91"/>
      <c r="T48" s="91"/>
      <c r="U48" s="91"/>
      <c r="V48" s="91"/>
      <c r="W48" s="91"/>
      <c r="X48" s="91"/>
      <c r="Y48" s="91"/>
      <c r="Z48" s="93"/>
    </row>
    <row r="49" spans="1:26" ht="15.75" x14ac:dyDescent="0.25">
      <c r="A49" s="88"/>
      <c r="B49" s="88"/>
      <c r="C49" s="89"/>
      <c r="D49" s="90"/>
      <c r="E49" s="90"/>
      <c r="F49" s="89"/>
      <c r="G49" s="90"/>
      <c r="H49" s="90"/>
      <c r="I49" s="91"/>
      <c r="J49" s="91"/>
      <c r="K49" s="92"/>
      <c r="L49" s="88"/>
      <c r="M49" s="88"/>
      <c r="N49" s="90"/>
      <c r="O49" s="90"/>
      <c r="P49" s="89"/>
      <c r="Q49" s="91"/>
      <c r="R49" s="90"/>
      <c r="S49" s="91"/>
      <c r="T49" s="91"/>
      <c r="U49" s="91"/>
      <c r="V49" s="91"/>
      <c r="W49" s="91"/>
      <c r="X49" s="91"/>
      <c r="Y49" s="91"/>
      <c r="Z49" s="93"/>
    </row>
    <row r="50" spans="1:26" ht="15.75" x14ac:dyDescent="0.25">
      <c r="A50" s="88"/>
      <c r="B50" s="88"/>
      <c r="C50" s="89"/>
      <c r="D50" s="90"/>
      <c r="E50" s="90"/>
      <c r="F50" s="89"/>
      <c r="G50" s="90"/>
      <c r="H50" s="90"/>
      <c r="I50" s="91"/>
      <c r="J50" s="91"/>
      <c r="K50" s="92"/>
      <c r="L50" s="88"/>
      <c r="M50" s="88"/>
      <c r="N50" s="90"/>
      <c r="O50" s="90"/>
      <c r="P50" s="89"/>
      <c r="Q50" s="91"/>
      <c r="R50" s="90"/>
      <c r="S50" s="91"/>
      <c r="T50" s="91"/>
      <c r="U50" s="91"/>
      <c r="V50" s="91"/>
      <c r="W50" s="91"/>
      <c r="X50" s="91"/>
      <c r="Y50" s="91"/>
      <c r="Z50" s="93"/>
    </row>
    <row r="51" spans="1:26" ht="15.75" x14ac:dyDescent="0.25">
      <c r="A51" s="88"/>
      <c r="B51" s="88"/>
      <c r="C51" s="89"/>
      <c r="D51" s="90"/>
      <c r="E51" s="90"/>
      <c r="F51" s="89"/>
      <c r="G51" s="90"/>
      <c r="H51" s="90"/>
      <c r="I51" s="91"/>
      <c r="J51" s="91"/>
      <c r="K51" s="92"/>
      <c r="L51" s="88"/>
      <c r="M51" s="88"/>
      <c r="N51" s="90"/>
      <c r="O51" s="90"/>
      <c r="P51" s="89"/>
      <c r="Q51" s="91"/>
      <c r="R51" s="90"/>
      <c r="S51" s="91"/>
      <c r="T51" s="91"/>
      <c r="U51" s="91"/>
      <c r="V51" s="91"/>
      <c r="W51" s="91"/>
      <c r="X51" s="91"/>
      <c r="Y51" s="91"/>
      <c r="Z51" s="93"/>
    </row>
    <row r="52" spans="1:26" ht="15.75" x14ac:dyDescent="0.25">
      <c r="A52" s="88"/>
      <c r="B52" s="88"/>
      <c r="C52" s="89"/>
      <c r="D52" s="90"/>
      <c r="E52" s="90"/>
      <c r="F52" s="89"/>
      <c r="G52" s="90"/>
      <c r="H52" s="90"/>
      <c r="I52" s="91"/>
      <c r="J52" s="91"/>
      <c r="K52" s="92"/>
      <c r="L52" s="88"/>
      <c r="M52" s="88"/>
      <c r="N52" s="90"/>
      <c r="O52" s="90"/>
      <c r="P52" s="89"/>
      <c r="Q52" s="91"/>
      <c r="R52" s="90"/>
      <c r="S52" s="91"/>
      <c r="T52" s="91"/>
      <c r="U52" s="91"/>
      <c r="V52" s="91"/>
      <c r="W52" s="91"/>
      <c r="X52" s="91"/>
      <c r="Y52" s="91"/>
      <c r="Z52" s="93"/>
    </row>
    <row r="53" spans="1:26" ht="15.75" x14ac:dyDescent="0.25">
      <c r="A53" s="88"/>
      <c r="B53" s="88"/>
      <c r="C53" s="89"/>
      <c r="D53" s="90"/>
      <c r="E53" s="90"/>
      <c r="F53" s="89"/>
      <c r="G53" s="90"/>
      <c r="H53" s="90"/>
      <c r="I53" s="91"/>
      <c r="J53" s="91"/>
      <c r="K53" s="92"/>
      <c r="L53" s="88"/>
      <c r="M53" s="88"/>
      <c r="N53" s="90"/>
      <c r="O53" s="90"/>
      <c r="P53" s="89"/>
      <c r="Q53" s="91"/>
      <c r="R53" s="90"/>
      <c r="S53" s="91"/>
      <c r="T53" s="91"/>
      <c r="U53" s="91"/>
      <c r="V53" s="91"/>
      <c r="W53" s="91"/>
      <c r="X53" s="91"/>
      <c r="Y53" s="91"/>
      <c r="Z53" s="93"/>
    </row>
    <row r="54" spans="1:26" ht="15.75" x14ac:dyDescent="0.25">
      <c r="A54" s="88"/>
      <c r="B54" s="88"/>
      <c r="C54" s="89"/>
      <c r="D54" s="90"/>
      <c r="E54" s="90"/>
      <c r="F54" s="89"/>
      <c r="G54" s="90"/>
      <c r="H54" s="90"/>
      <c r="I54" s="91"/>
      <c r="J54" s="91"/>
      <c r="K54" s="92"/>
      <c r="L54" s="88"/>
      <c r="M54" s="88"/>
      <c r="N54" s="90"/>
      <c r="O54" s="90"/>
      <c r="P54" s="89"/>
      <c r="Q54" s="91"/>
      <c r="R54" s="90"/>
      <c r="S54" s="91"/>
      <c r="T54" s="91"/>
      <c r="U54" s="91"/>
      <c r="V54" s="91"/>
      <c r="W54" s="91"/>
      <c r="X54" s="91"/>
      <c r="Y54" s="91"/>
      <c r="Z54" s="93"/>
    </row>
    <row r="55" spans="1:26" ht="15.75" x14ac:dyDescent="0.25">
      <c r="A55" s="88"/>
      <c r="B55" s="88"/>
      <c r="C55" s="89"/>
      <c r="D55" s="90"/>
      <c r="E55" s="90"/>
      <c r="F55" s="89"/>
      <c r="G55" s="90"/>
      <c r="H55" s="90"/>
      <c r="I55" s="91"/>
      <c r="J55" s="91"/>
      <c r="K55" s="92"/>
      <c r="L55" s="88"/>
      <c r="M55" s="88"/>
      <c r="N55" s="90"/>
      <c r="O55" s="90"/>
      <c r="P55" s="89"/>
      <c r="Q55" s="91"/>
      <c r="R55" s="90"/>
      <c r="S55" s="91"/>
      <c r="T55" s="91"/>
      <c r="U55" s="91"/>
      <c r="V55" s="91"/>
      <c r="W55" s="91"/>
      <c r="X55" s="91"/>
      <c r="Y55" s="91"/>
      <c r="Z55" s="93"/>
    </row>
    <row r="56" spans="1:26" ht="15.75" x14ac:dyDescent="0.25">
      <c r="A56" s="88"/>
      <c r="B56" s="88"/>
      <c r="C56" s="89"/>
      <c r="D56" s="90"/>
      <c r="E56" s="90"/>
      <c r="F56" s="89"/>
      <c r="G56" s="90"/>
      <c r="H56" s="90"/>
      <c r="I56" s="91"/>
      <c r="J56" s="91"/>
      <c r="K56" s="92"/>
      <c r="L56" s="88"/>
      <c r="M56" s="88"/>
      <c r="N56" s="90"/>
      <c r="O56" s="90"/>
      <c r="P56" s="89"/>
      <c r="Q56" s="91"/>
      <c r="R56" s="90"/>
      <c r="S56" s="91"/>
      <c r="T56" s="91"/>
      <c r="U56" s="91"/>
      <c r="V56" s="91"/>
      <c r="W56" s="91"/>
      <c r="X56" s="91"/>
      <c r="Y56" s="91"/>
      <c r="Z56" s="93"/>
    </row>
    <row r="57" spans="1:26" ht="15.75" x14ac:dyDescent="0.25">
      <c r="A57" s="88"/>
      <c r="B57" s="88"/>
      <c r="C57" s="89"/>
      <c r="D57" s="90"/>
      <c r="E57" s="90"/>
      <c r="F57" s="89"/>
      <c r="G57" s="90"/>
      <c r="H57" s="90"/>
      <c r="I57" s="91"/>
      <c r="J57" s="91"/>
      <c r="K57" s="92"/>
      <c r="L57" s="88"/>
      <c r="M57" s="88"/>
      <c r="N57" s="90"/>
      <c r="O57" s="90"/>
      <c r="P57" s="89"/>
      <c r="Q57" s="91"/>
      <c r="R57" s="90"/>
      <c r="S57" s="91"/>
      <c r="T57" s="91"/>
      <c r="U57" s="91"/>
      <c r="V57" s="91"/>
      <c r="W57" s="91"/>
      <c r="X57" s="91"/>
      <c r="Y57" s="91"/>
      <c r="Z57" s="93"/>
    </row>
    <row r="58" spans="1:26" ht="15.75" x14ac:dyDescent="0.25">
      <c r="A58" s="88"/>
      <c r="B58" s="88"/>
      <c r="C58" s="89"/>
      <c r="D58" s="90"/>
      <c r="E58" s="90"/>
      <c r="F58" s="89"/>
      <c r="G58" s="90"/>
      <c r="H58" s="90"/>
      <c r="I58" s="91"/>
      <c r="J58" s="91"/>
      <c r="K58" s="92"/>
      <c r="L58" s="88"/>
      <c r="M58" s="88"/>
      <c r="N58" s="90"/>
      <c r="O58" s="90"/>
      <c r="P58" s="89"/>
      <c r="Q58" s="91"/>
      <c r="R58" s="90"/>
      <c r="S58" s="91"/>
      <c r="T58" s="91"/>
      <c r="U58" s="91"/>
      <c r="V58" s="91"/>
      <c r="W58" s="91"/>
      <c r="X58" s="91"/>
      <c r="Y58" s="91"/>
      <c r="Z58" s="93"/>
    </row>
    <row r="59" spans="1:26" ht="15.75" x14ac:dyDescent="0.25">
      <c r="A59" s="88"/>
      <c r="B59" s="88"/>
      <c r="C59" s="89"/>
      <c r="D59" s="90"/>
      <c r="E59" s="90"/>
      <c r="F59" s="89"/>
      <c r="G59" s="90"/>
      <c r="H59" s="90"/>
      <c r="I59" s="91"/>
      <c r="J59" s="91"/>
      <c r="K59" s="92"/>
      <c r="L59" s="88"/>
      <c r="M59" s="88"/>
      <c r="N59" s="90"/>
      <c r="O59" s="90"/>
      <c r="P59" s="89"/>
      <c r="Q59" s="91"/>
      <c r="R59" s="90"/>
      <c r="S59" s="91"/>
      <c r="T59" s="91"/>
      <c r="U59" s="91"/>
      <c r="V59" s="91"/>
      <c r="W59" s="91"/>
      <c r="X59" s="91"/>
      <c r="Y59" s="91"/>
      <c r="Z59" s="93"/>
    </row>
    <row r="60" spans="1:26" ht="15.75" x14ac:dyDescent="0.25">
      <c r="A60" s="88"/>
      <c r="B60" s="88"/>
      <c r="C60" s="89"/>
      <c r="D60" s="90"/>
      <c r="E60" s="90"/>
      <c r="F60" s="89"/>
      <c r="G60" s="90"/>
      <c r="H60" s="90"/>
      <c r="I60" s="91"/>
      <c r="J60" s="91"/>
      <c r="K60" s="92"/>
      <c r="L60" s="88"/>
      <c r="M60" s="88"/>
      <c r="N60" s="90"/>
      <c r="O60" s="90"/>
      <c r="P60" s="89"/>
      <c r="Q60" s="91"/>
      <c r="R60" s="90"/>
      <c r="S60" s="91"/>
      <c r="T60" s="91"/>
      <c r="U60" s="91"/>
      <c r="V60" s="91"/>
      <c r="W60" s="91"/>
      <c r="X60" s="91"/>
      <c r="Y60" s="91"/>
      <c r="Z60" s="93"/>
    </row>
    <row r="61" spans="1:26" ht="15.75" x14ac:dyDescent="0.25">
      <c r="A61" s="88"/>
      <c r="B61" s="88"/>
      <c r="C61" s="89"/>
      <c r="D61" s="90"/>
      <c r="E61" s="90"/>
      <c r="F61" s="89"/>
      <c r="G61" s="90"/>
      <c r="H61" s="90"/>
      <c r="I61" s="91"/>
      <c r="J61" s="91"/>
      <c r="K61" s="92"/>
      <c r="L61" s="88"/>
      <c r="M61" s="88"/>
      <c r="N61" s="90"/>
      <c r="O61" s="90"/>
      <c r="P61" s="89"/>
      <c r="Q61" s="91"/>
      <c r="R61" s="90"/>
      <c r="S61" s="91"/>
      <c r="T61" s="91"/>
      <c r="U61" s="91"/>
      <c r="V61" s="91"/>
      <c r="W61" s="91"/>
      <c r="X61" s="91"/>
      <c r="Y61" s="91"/>
      <c r="Z61" s="93"/>
    </row>
    <row r="62" spans="1:26" ht="15.75" x14ac:dyDescent="0.25">
      <c r="A62" s="88"/>
      <c r="B62" s="88"/>
      <c r="C62" s="89"/>
      <c r="D62" s="90"/>
      <c r="E62" s="90"/>
      <c r="F62" s="89"/>
      <c r="G62" s="90"/>
      <c r="H62" s="90"/>
      <c r="I62" s="91"/>
      <c r="J62" s="91"/>
      <c r="K62" s="92"/>
      <c r="L62" s="88"/>
      <c r="M62" s="88"/>
      <c r="N62" s="90"/>
      <c r="O62" s="90"/>
      <c r="P62" s="89"/>
      <c r="Q62" s="91"/>
      <c r="R62" s="90"/>
      <c r="S62" s="91"/>
      <c r="T62" s="91"/>
      <c r="U62" s="91"/>
      <c r="V62" s="91"/>
      <c r="W62" s="91"/>
      <c r="X62" s="91"/>
      <c r="Y62" s="91"/>
      <c r="Z62" s="93"/>
    </row>
    <row r="63" spans="1:26" ht="15.75" x14ac:dyDescent="0.25">
      <c r="A63" s="88"/>
      <c r="B63" s="88"/>
      <c r="C63" s="89"/>
      <c r="D63" s="90"/>
      <c r="E63" s="90"/>
      <c r="F63" s="89"/>
      <c r="G63" s="90"/>
      <c r="H63" s="90"/>
      <c r="I63" s="91"/>
      <c r="J63" s="91"/>
      <c r="K63" s="92"/>
      <c r="L63" s="88"/>
      <c r="M63" s="88"/>
      <c r="N63" s="90"/>
      <c r="O63" s="90"/>
      <c r="P63" s="89"/>
      <c r="Q63" s="91"/>
      <c r="R63" s="90"/>
      <c r="S63" s="91"/>
      <c r="T63" s="91"/>
      <c r="U63" s="91"/>
      <c r="V63" s="91"/>
      <c r="W63" s="91"/>
      <c r="X63" s="91"/>
      <c r="Y63" s="91"/>
      <c r="Z63" s="93"/>
    </row>
    <row r="64" spans="1:26" ht="15.75" x14ac:dyDescent="0.25">
      <c r="A64" s="88"/>
      <c r="B64" s="88"/>
      <c r="C64" s="89"/>
      <c r="D64" s="90"/>
      <c r="E64" s="90"/>
      <c r="F64" s="89"/>
      <c r="G64" s="90"/>
      <c r="H64" s="90"/>
      <c r="I64" s="91"/>
      <c r="J64" s="91"/>
      <c r="K64" s="92"/>
      <c r="L64" s="88"/>
      <c r="M64" s="88"/>
      <c r="N64" s="90"/>
      <c r="O64" s="90"/>
      <c r="P64" s="89"/>
      <c r="Q64" s="91"/>
      <c r="R64" s="90"/>
      <c r="S64" s="91"/>
      <c r="T64" s="91"/>
      <c r="U64" s="91"/>
      <c r="V64" s="91"/>
      <c r="W64" s="91"/>
      <c r="X64" s="91"/>
      <c r="Y64" s="91"/>
      <c r="Z64" s="93"/>
    </row>
    <row r="65" spans="1:26" ht="15.75" x14ac:dyDescent="0.25">
      <c r="A65" s="88"/>
      <c r="B65" s="88"/>
      <c r="C65" s="89"/>
      <c r="D65" s="90"/>
      <c r="E65" s="90"/>
      <c r="F65" s="89"/>
      <c r="G65" s="90"/>
      <c r="H65" s="90"/>
      <c r="I65" s="91"/>
      <c r="J65" s="91"/>
      <c r="K65" s="92"/>
      <c r="L65" s="88"/>
      <c r="M65" s="88"/>
      <c r="N65" s="90"/>
      <c r="O65" s="90"/>
      <c r="P65" s="89"/>
      <c r="Q65" s="91"/>
      <c r="R65" s="90"/>
      <c r="S65" s="91"/>
      <c r="T65" s="91"/>
      <c r="U65" s="91"/>
      <c r="V65" s="91"/>
      <c r="W65" s="91"/>
      <c r="X65" s="91"/>
      <c r="Y65" s="91"/>
      <c r="Z65" s="93"/>
    </row>
    <row r="66" spans="1:26" ht="15.75" x14ac:dyDescent="0.25">
      <c r="A66" s="88"/>
      <c r="B66" s="88"/>
      <c r="C66" s="89"/>
      <c r="D66" s="90"/>
      <c r="E66" s="90"/>
      <c r="F66" s="89"/>
      <c r="G66" s="90"/>
      <c r="H66" s="90"/>
      <c r="I66" s="91"/>
      <c r="J66" s="91"/>
      <c r="K66" s="92"/>
      <c r="L66" s="88"/>
      <c r="M66" s="88"/>
      <c r="N66" s="90"/>
      <c r="O66" s="90"/>
      <c r="P66" s="89"/>
      <c r="Q66" s="91"/>
      <c r="R66" s="90"/>
      <c r="S66" s="91"/>
      <c r="T66" s="91"/>
      <c r="U66" s="91"/>
      <c r="V66" s="91"/>
      <c r="W66" s="91"/>
      <c r="X66" s="91"/>
      <c r="Y66" s="91"/>
      <c r="Z66" s="93"/>
    </row>
    <row r="67" spans="1:26" ht="15.75" x14ac:dyDescent="0.25">
      <c r="A67" s="88"/>
      <c r="B67" s="88"/>
      <c r="C67" s="89"/>
      <c r="D67" s="90"/>
      <c r="E67" s="90"/>
      <c r="F67" s="89"/>
      <c r="G67" s="90"/>
      <c r="H67" s="90"/>
      <c r="I67" s="91"/>
      <c r="J67" s="91"/>
      <c r="K67" s="92"/>
      <c r="L67" s="88"/>
      <c r="M67" s="88"/>
      <c r="N67" s="90"/>
      <c r="O67" s="90"/>
      <c r="P67" s="89"/>
      <c r="Q67" s="91"/>
      <c r="R67" s="90"/>
      <c r="S67" s="91"/>
      <c r="T67" s="91"/>
      <c r="U67" s="91"/>
      <c r="V67" s="91"/>
      <c r="W67" s="91"/>
      <c r="X67" s="91"/>
      <c r="Y67" s="91"/>
      <c r="Z67" s="93"/>
    </row>
    <row r="68" spans="1:26" ht="15.75" x14ac:dyDescent="0.25">
      <c r="A68" s="88"/>
      <c r="B68" s="88"/>
      <c r="C68" s="89"/>
      <c r="D68" s="90"/>
      <c r="E68" s="90"/>
      <c r="F68" s="89"/>
      <c r="G68" s="90"/>
      <c r="H68" s="90"/>
      <c r="I68" s="91"/>
      <c r="J68" s="91"/>
      <c r="K68" s="92"/>
      <c r="L68" s="88"/>
      <c r="M68" s="88"/>
      <c r="N68" s="90"/>
      <c r="O68" s="90"/>
      <c r="P68" s="89"/>
      <c r="Q68" s="91"/>
      <c r="R68" s="90"/>
      <c r="S68" s="91"/>
      <c r="T68" s="91"/>
      <c r="U68" s="91"/>
      <c r="V68" s="91"/>
      <c r="W68" s="91"/>
      <c r="X68" s="91"/>
      <c r="Y68" s="91"/>
      <c r="Z68" s="93"/>
    </row>
    <row r="69" spans="1:26" ht="15.75" x14ac:dyDescent="0.25">
      <c r="A69" s="88"/>
      <c r="B69" s="88"/>
      <c r="C69" s="89"/>
      <c r="D69" s="90"/>
      <c r="E69" s="90"/>
      <c r="F69" s="89"/>
      <c r="G69" s="90"/>
      <c r="H69" s="90"/>
      <c r="I69" s="91"/>
      <c r="J69" s="91"/>
      <c r="K69" s="92"/>
      <c r="L69" s="88"/>
      <c r="M69" s="88"/>
      <c r="N69" s="90"/>
      <c r="O69" s="90"/>
      <c r="P69" s="89"/>
      <c r="Q69" s="91"/>
      <c r="R69" s="90"/>
      <c r="S69" s="91"/>
      <c r="T69" s="91"/>
      <c r="U69" s="91"/>
      <c r="V69" s="91"/>
      <c r="W69" s="91"/>
      <c r="X69" s="91"/>
      <c r="Y69" s="91"/>
      <c r="Z69" s="93"/>
    </row>
    <row r="70" spans="1:26" ht="15.75" x14ac:dyDescent="0.25">
      <c r="A70" s="88"/>
      <c r="B70" s="88"/>
      <c r="C70" s="89"/>
      <c r="D70" s="90"/>
      <c r="E70" s="90"/>
      <c r="F70" s="89"/>
      <c r="G70" s="90"/>
      <c r="H70" s="90"/>
      <c r="I70" s="91"/>
      <c r="J70" s="91"/>
      <c r="K70" s="92"/>
      <c r="L70" s="88"/>
      <c r="M70" s="88"/>
      <c r="N70" s="90"/>
      <c r="O70" s="90"/>
      <c r="P70" s="89"/>
      <c r="Q70" s="91"/>
      <c r="R70" s="90"/>
      <c r="S70" s="91"/>
      <c r="T70" s="91"/>
      <c r="U70" s="91"/>
      <c r="V70" s="91"/>
      <c r="W70" s="91"/>
      <c r="X70" s="91"/>
      <c r="Y70" s="91"/>
      <c r="Z70" s="93"/>
    </row>
    <row r="71" spans="1:26" ht="15.75" x14ac:dyDescent="0.25">
      <c r="A71" s="88"/>
      <c r="B71" s="88"/>
      <c r="C71" s="89"/>
      <c r="D71" s="90"/>
      <c r="E71" s="90"/>
      <c r="F71" s="89"/>
      <c r="G71" s="90"/>
      <c r="H71" s="90"/>
      <c r="I71" s="91"/>
      <c r="J71" s="91"/>
      <c r="K71" s="92"/>
      <c r="L71" s="88"/>
      <c r="M71" s="88"/>
      <c r="N71" s="90"/>
      <c r="O71" s="90"/>
      <c r="P71" s="89"/>
      <c r="Q71" s="91"/>
      <c r="R71" s="90"/>
      <c r="S71" s="91"/>
      <c r="T71" s="91"/>
      <c r="U71" s="91"/>
      <c r="V71" s="91"/>
      <c r="W71" s="91"/>
      <c r="X71" s="91"/>
      <c r="Y71" s="91"/>
      <c r="Z71" s="93"/>
    </row>
    <row r="72" spans="1:26" ht="15.75" x14ac:dyDescent="0.25">
      <c r="A72" s="88"/>
      <c r="B72" s="88"/>
      <c r="C72" s="89"/>
      <c r="D72" s="90"/>
      <c r="E72" s="90"/>
      <c r="F72" s="89"/>
      <c r="G72" s="90"/>
      <c r="H72" s="90"/>
      <c r="I72" s="91"/>
      <c r="J72" s="91"/>
      <c r="K72" s="92"/>
      <c r="L72" s="88"/>
      <c r="M72" s="88"/>
      <c r="N72" s="90"/>
      <c r="O72" s="90"/>
      <c r="P72" s="89"/>
      <c r="Q72" s="91"/>
      <c r="R72" s="90"/>
      <c r="S72" s="91"/>
      <c r="T72" s="91"/>
      <c r="U72" s="91"/>
      <c r="V72" s="91"/>
      <c r="W72" s="91"/>
      <c r="X72" s="91"/>
      <c r="Y72" s="91"/>
      <c r="Z72" s="93"/>
    </row>
    <row r="73" spans="1:26" ht="15.75" x14ac:dyDescent="0.25">
      <c r="A73" s="88"/>
      <c r="B73" s="88"/>
      <c r="C73" s="89"/>
      <c r="D73" s="90"/>
      <c r="E73" s="90"/>
      <c r="F73" s="89"/>
      <c r="G73" s="90"/>
      <c r="H73" s="90"/>
      <c r="I73" s="91"/>
      <c r="J73" s="91"/>
      <c r="K73" s="92"/>
      <c r="L73" s="88"/>
      <c r="M73" s="88"/>
      <c r="N73" s="90"/>
      <c r="O73" s="90"/>
      <c r="P73" s="89"/>
      <c r="Q73" s="91"/>
      <c r="R73" s="90"/>
      <c r="S73" s="91"/>
      <c r="T73" s="91"/>
      <c r="U73" s="91"/>
      <c r="V73" s="91"/>
      <c r="W73" s="91"/>
      <c r="X73" s="91"/>
      <c r="Y73" s="91"/>
      <c r="Z73" s="93"/>
    </row>
    <row r="74" spans="1:26" ht="15.75" x14ac:dyDescent="0.25">
      <c r="A74" s="88"/>
      <c r="B74" s="88"/>
      <c r="C74" s="89"/>
      <c r="D74" s="90"/>
      <c r="E74" s="90"/>
      <c r="F74" s="89"/>
      <c r="G74" s="90"/>
      <c r="H74" s="90"/>
      <c r="I74" s="91"/>
      <c r="J74" s="91"/>
      <c r="K74" s="92"/>
      <c r="L74" s="88"/>
      <c r="M74" s="88"/>
      <c r="N74" s="90"/>
      <c r="O74" s="90"/>
      <c r="P74" s="89"/>
      <c r="Q74" s="91"/>
      <c r="R74" s="90"/>
      <c r="S74" s="91"/>
      <c r="T74" s="91"/>
      <c r="U74" s="91"/>
      <c r="V74" s="91"/>
      <c r="W74" s="91"/>
      <c r="X74" s="91"/>
      <c r="Y74" s="91"/>
      <c r="Z74" s="93"/>
    </row>
    <row r="75" spans="1:26" ht="15.75" x14ac:dyDescent="0.25">
      <c r="A75" s="88"/>
      <c r="B75" s="88"/>
      <c r="C75" s="89"/>
      <c r="D75" s="90"/>
      <c r="E75" s="90"/>
      <c r="F75" s="89"/>
      <c r="G75" s="90"/>
      <c r="H75" s="90"/>
      <c r="I75" s="91"/>
      <c r="J75" s="91"/>
      <c r="K75" s="92"/>
      <c r="L75" s="88"/>
      <c r="M75" s="88"/>
      <c r="N75" s="90"/>
      <c r="O75" s="90"/>
      <c r="P75" s="89"/>
      <c r="Q75" s="91"/>
      <c r="R75" s="90"/>
      <c r="S75" s="91"/>
      <c r="T75" s="91"/>
      <c r="U75" s="91"/>
      <c r="V75" s="91"/>
      <c r="W75" s="91"/>
      <c r="X75" s="91"/>
      <c r="Y75" s="91"/>
      <c r="Z75" s="93"/>
    </row>
    <row r="76" spans="1:26" ht="15.75" x14ac:dyDescent="0.25">
      <c r="A76" s="88"/>
      <c r="B76" s="88"/>
      <c r="C76" s="89"/>
      <c r="D76" s="90"/>
      <c r="E76" s="90"/>
      <c r="F76" s="89"/>
      <c r="G76" s="90"/>
      <c r="H76" s="90"/>
      <c r="I76" s="91"/>
      <c r="J76" s="91"/>
      <c r="K76" s="92"/>
      <c r="L76" s="88"/>
      <c r="M76" s="88"/>
      <c r="N76" s="90"/>
      <c r="O76" s="90"/>
      <c r="P76" s="89"/>
      <c r="Q76" s="91"/>
      <c r="R76" s="90"/>
      <c r="S76" s="91"/>
      <c r="T76" s="91"/>
      <c r="U76" s="91"/>
      <c r="V76" s="91"/>
      <c r="W76" s="91"/>
      <c r="X76" s="91"/>
      <c r="Y76" s="91"/>
      <c r="Z76" s="93"/>
    </row>
    <row r="77" spans="1:26" ht="15.75" x14ac:dyDescent="0.25">
      <c r="A77" s="88"/>
      <c r="B77" s="88"/>
      <c r="C77" s="89"/>
      <c r="D77" s="90"/>
      <c r="E77" s="90"/>
      <c r="F77" s="89"/>
      <c r="G77" s="90"/>
      <c r="H77" s="90"/>
      <c r="I77" s="91"/>
      <c r="J77" s="91"/>
      <c r="K77" s="92"/>
      <c r="L77" s="88"/>
      <c r="M77" s="88"/>
      <c r="N77" s="90"/>
      <c r="O77" s="90"/>
      <c r="P77" s="89"/>
      <c r="Q77" s="91"/>
      <c r="R77" s="90"/>
      <c r="S77" s="91"/>
      <c r="T77" s="91"/>
      <c r="U77" s="91"/>
      <c r="V77" s="91"/>
      <c r="W77" s="91"/>
      <c r="X77" s="91"/>
      <c r="Y77" s="91"/>
      <c r="Z77" s="93"/>
    </row>
    <row r="78" spans="1:26" ht="15.75" x14ac:dyDescent="0.25">
      <c r="A78" s="88"/>
      <c r="B78" s="88"/>
      <c r="C78" s="89"/>
      <c r="D78" s="90"/>
      <c r="E78" s="90"/>
      <c r="F78" s="89"/>
      <c r="G78" s="90"/>
      <c r="H78" s="90"/>
      <c r="I78" s="91"/>
      <c r="J78" s="91"/>
      <c r="K78" s="92"/>
      <c r="L78" s="88"/>
      <c r="M78" s="88"/>
      <c r="N78" s="90"/>
      <c r="O78" s="90"/>
      <c r="P78" s="89"/>
      <c r="Q78" s="91"/>
      <c r="R78" s="90"/>
      <c r="S78" s="91"/>
      <c r="T78" s="91"/>
      <c r="U78" s="91"/>
      <c r="V78" s="91"/>
      <c r="W78" s="91"/>
      <c r="X78" s="91"/>
      <c r="Y78" s="91"/>
      <c r="Z78" s="93"/>
    </row>
    <row r="79" spans="1:26" ht="15.75" x14ac:dyDescent="0.25">
      <c r="A79" s="88"/>
      <c r="B79" s="88"/>
      <c r="C79" s="89"/>
      <c r="D79" s="90"/>
      <c r="E79" s="90"/>
      <c r="F79" s="89"/>
      <c r="G79" s="90"/>
      <c r="H79" s="90"/>
      <c r="I79" s="91"/>
      <c r="J79" s="91"/>
      <c r="K79" s="92"/>
      <c r="L79" s="88"/>
      <c r="M79" s="88"/>
      <c r="N79" s="90"/>
      <c r="O79" s="90"/>
      <c r="P79" s="89"/>
      <c r="Q79" s="91"/>
      <c r="R79" s="90"/>
      <c r="S79" s="91"/>
      <c r="T79" s="91"/>
      <c r="U79" s="91"/>
      <c r="V79" s="91"/>
      <c r="W79" s="91"/>
      <c r="X79" s="91"/>
      <c r="Y79" s="91"/>
      <c r="Z79" s="93"/>
    </row>
    <row r="80" spans="1:26" ht="15.75" x14ac:dyDescent="0.25">
      <c r="A80" s="88"/>
      <c r="B80" s="88"/>
      <c r="C80" s="89"/>
      <c r="D80" s="90"/>
      <c r="E80" s="90"/>
      <c r="F80" s="89"/>
      <c r="G80" s="90"/>
      <c r="H80" s="90"/>
      <c r="I80" s="91"/>
      <c r="J80" s="91"/>
      <c r="K80" s="92"/>
      <c r="L80" s="88"/>
      <c r="M80" s="88"/>
      <c r="N80" s="90"/>
      <c r="O80" s="90"/>
      <c r="P80" s="89"/>
      <c r="Q80" s="91"/>
      <c r="R80" s="90"/>
      <c r="S80" s="91"/>
      <c r="T80" s="91"/>
      <c r="U80" s="91"/>
      <c r="V80" s="91"/>
      <c r="W80" s="91"/>
      <c r="X80" s="91"/>
      <c r="Y80" s="91"/>
      <c r="Z80" s="93"/>
    </row>
    <row r="81" spans="1:26" ht="15.75" x14ac:dyDescent="0.25">
      <c r="A81" s="88"/>
      <c r="B81" s="88"/>
      <c r="C81" s="89"/>
      <c r="D81" s="90"/>
      <c r="E81" s="90"/>
      <c r="F81" s="89"/>
      <c r="G81" s="90"/>
      <c r="H81" s="90"/>
      <c r="I81" s="91"/>
      <c r="J81" s="91"/>
      <c r="K81" s="92"/>
      <c r="L81" s="88"/>
      <c r="M81" s="88"/>
      <c r="N81" s="90"/>
      <c r="O81" s="90"/>
      <c r="P81" s="89"/>
      <c r="Q81" s="91"/>
      <c r="R81" s="90"/>
      <c r="S81" s="91"/>
      <c r="T81" s="91"/>
      <c r="U81" s="91"/>
      <c r="V81" s="91"/>
      <c r="W81" s="91"/>
      <c r="X81" s="91"/>
      <c r="Y81" s="91"/>
      <c r="Z81" s="93"/>
    </row>
    <row r="82" spans="1:26" ht="15.75" x14ac:dyDescent="0.25">
      <c r="A82" s="88"/>
      <c r="B82" s="88"/>
      <c r="C82" s="89"/>
      <c r="D82" s="90"/>
      <c r="E82" s="90"/>
      <c r="F82" s="89"/>
      <c r="G82" s="90"/>
      <c r="H82" s="90"/>
      <c r="I82" s="91"/>
      <c r="J82" s="91"/>
      <c r="K82" s="92"/>
      <c r="L82" s="88"/>
      <c r="M82" s="88"/>
      <c r="N82" s="90"/>
      <c r="O82" s="90"/>
      <c r="P82" s="89"/>
      <c r="Q82" s="91"/>
      <c r="R82" s="90"/>
      <c r="S82" s="91"/>
      <c r="T82" s="91"/>
      <c r="U82" s="91"/>
      <c r="V82" s="91"/>
      <c r="W82" s="91"/>
      <c r="X82" s="91"/>
      <c r="Y82" s="91"/>
      <c r="Z82" s="93"/>
    </row>
    <row r="83" spans="1:26" ht="15.75" x14ac:dyDescent="0.25">
      <c r="A83" s="88"/>
      <c r="B83" s="88"/>
      <c r="C83" s="89"/>
      <c r="D83" s="90"/>
      <c r="E83" s="90"/>
      <c r="F83" s="89"/>
      <c r="G83" s="90"/>
      <c r="H83" s="90"/>
      <c r="I83" s="91"/>
      <c r="J83" s="91"/>
      <c r="K83" s="92"/>
      <c r="L83" s="88"/>
      <c r="M83" s="88"/>
      <c r="N83" s="90"/>
      <c r="O83" s="90"/>
      <c r="P83" s="89"/>
      <c r="Q83" s="91"/>
      <c r="R83" s="90"/>
      <c r="S83" s="91"/>
      <c r="T83" s="91"/>
      <c r="U83" s="91"/>
      <c r="V83" s="91"/>
      <c r="W83" s="91"/>
      <c r="X83" s="91"/>
      <c r="Y83" s="91"/>
      <c r="Z83" s="93"/>
    </row>
    <row r="84" spans="1:26" ht="15.75" x14ac:dyDescent="0.25">
      <c r="A84" s="88"/>
      <c r="B84" s="88"/>
      <c r="C84" s="89"/>
      <c r="D84" s="90"/>
      <c r="E84" s="90"/>
      <c r="F84" s="89"/>
      <c r="G84" s="90"/>
      <c r="H84" s="90"/>
      <c r="I84" s="91"/>
      <c r="J84" s="91"/>
      <c r="K84" s="92"/>
      <c r="L84" s="88"/>
      <c r="M84" s="88"/>
      <c r="N84" s="90"/>
      <c r="O84" s="90"/>
      <c r="P84" s="89"/>
      <c r="Q84" s="91"/>
      <c r="R84" s="90"/>
      <c r="S84" s="91"/>
      <c r="T84" s="91"/>
      <c r="U84" s="91"/>
      <c r="V84" s="91"/>
      <c r="W84" s="91"/>
      <c r="X84" s="91"/>
      <c r="Y84" s="91"/>
      <c r="Z84" s="93"/>
    </row>
    <row r="85" spans="1:26" ht="15.75" x14ac:dyDescent="0.25">
      <c r="A85" s="88"/>
      <c r="B85" s="88"/>
      <c r="C85" s="89"/>
      <c r="D85" s="90"/>
      <c r="E85" s="90"/>
      <c r="F85" s="89"/>
      <c r="G85" s="90"/>
      <c r="H85" s="90"/>
      <c r="I85" s="91"/>
      <c r="J85" s="91"/>
      <c r="K85" s="92"/>
      <c r="L85" s="88"/>
      <c r="M85" s="88"/>
      <c r="N85" s="90"/>
      <c r="O85" s="90"/>
      <c r="P85" s="89"/>
      <c r="Q85" s="91"/>
      <c r="R85" s="90"/>
      <c r="S85" s="91"/>
      <c r="T85" s="91"/>
      <c r="U85" s="91"/>
      <c r="V85" s="91"/>
      <c r="W85" s="91"/>
      <c r="X85" s="91"/>
      <c r="Y85" s="91"/>
      <c r="Z85" s="93"/>
    </row>
    <row r="86" spans="1:26" ht="15.75" x14ac:dyDescent="0.25">
      <c r="A86" s="88"/>
      <c r="B86" s="88"/>
      <c r="C86" s="89"/>
      <c r="D86" s="90"/>
      <c r="E86" s="90"/>
      <c r="F86" s="89"/>
      <c r="G86" s="90"/>
      <c r="H86" s="90"/>
      <c r="I86" s="91"/>
      <c r="J86" s="91"/>
      <c r="K86" s="92"/>
      <c r="L86" s="88"/>
      <c r="M86" s="88"/>
      <c r="N86" s="90"/>
      <c r="O86" s="90"/>
      <c r="P86" s="89"/>
      <c r="Q86" s="91"/>
      <c r="R86" s="90"/>
      <c r="S86" s="91"/>
      <c r="T86" s="91"/>
      <c r="U86" s="91"/>
      <c r="V86" s="91"/>
      <c r="W86" s="91"/>
      <c r="X86" s="91"/>
      <c r="Y86" s="91"/>
      <c r="Z86" s="93"/>
    </row>
    <row r="87" spans="1:26" ht="15.75" x14ac:dyDescent="0.25">
      <c r="A87" s="88"/>
      <c r="B87" s="88"/>
      <c r="C87" s="89"/>
      <c r="D87" s="90"/>
      <c r="E87" s="90"/>
      <c r="F87" s="89"/>
      <c r="G87" s="90"/>
      <c r="H87" s="90"/>
      <c r="I87" s="91"/>
      <c r="J87" s="91"/>
      <c r="K87" s="92"/>
      <c r="L87" s="88"/>
      <c r="M87" s="88"/>
      <c r="N87" s="90"/>
      <c r="O87" s="90"/>
      <c r="P87" s="89"/>
      <c r="Q87" s="91"/>
      <c r="R87" s="90"/>
      <c r="S87" s="91"/>
      <c r="T87" s="91"/>
      <c r="U87" s="91"/>
      <c r="V87" s="91"/>
      <c r="W87" s="91"/>
      <c r="X87" s="91"/>
      <c r="Y87" s="91"/>
      <c r="Z87" s="93"/>
    </row>
    <row r="88" spans="1:26" ht="15.75" x14ac:dyDescent="0.25">
      <c r="A88" s="88"/>
      <c r="B88" s="88"/>
      <c r="C88" s="89"/>
      <c r="D88" s="90"/>
      <c r="E88" s="90"/>
      <c r="F88" s="89"/>
      <c r="G88" s="90"/>
      <c r="H88" s="90"/>
      <c r="I88" s="91"/>
      <c r="J88" s="91"/>
      <c r="K88" s="92"/>
      <c r="L88" s="88"/>
      <c r="M88" s="88"/>
      <c r="N88" s="90"/>
      <c r="O88" s="90"/>
      <c r="P88" s="89"/>
      <c r="Q88" s="91"/>
      <c r="R88" s="90"/>
      <c r="S88" s="91"/>
      <c r="T88" s="91"/>
      <c r="U88" s="91"/>
      <c r="V88" s="91"/>
      <c r="W88" s="91"/>
      <c r="X88" s="91"/>
      <c r="Y88" s="91"/>
      <c r="Z88" s="93"/>
    </row>
    <row r="89" spans="1:26" ht="15.75" x14ac:dyDescent="0.25">
      <c r="A89" s="88"/>
      <c r="B89" s="88"/>
      <c r="C89" s="89"/>
      <c r="D89" s="90"/>
      <c r="E89" s="90"/>
      <c r="F89" s="89"/>
      <c r="G89" s="90"/>
      <c r="H89" s="90"/>
      <c r="I89" s="91"/>
      <c r="J89" s="91"/>
      <c r="K89" s="92"/>
      <c r="L89" s="88"/>
      <c r="M89" s="88"/>
      <c r="N89" s="90"/>
      <c r="O89" s="90"/>
      <c r="P89" s="89"/>
      <c r="Q89" s="91"/>
      <c r="R89" s="90"/>
      <c r="S89" s="91"/>
      <c r="T89" s="91"/>
      <c r="U89" s="91"/>
      <c r="V89" s="91"/>
      <c r="W89" s="91"/>
      <c r="X89" s="91"/>
      <c r="Y89" s="91"/>
      <c r="Z89" s="93"/>
    </row>
    <row r="90" spans="1:26" ht="15.75" x14ac:dyDescent="0.25">
      <c r="A90" s="88"/>
      <c r="B90" s="88"/>
      <c r="C90" s="89"/>
      <c r="D90" s="90"/>
      <c r="E90" s="90"/>
      <c r="F90" s="89"/>
      <c r="G90" s="90"/>
      <c r="H90" s="90"/>
      <c r="I90" s="91"/>
      <c r="J90" s="91"/>
      <c r="K90" s="92"/>
      <c r="L90" s="88"/>
      <c r="M90" s="88"/>
      <c r="N90" s="90"/>
      <c r="O90" s="90"/>
      <c r="P90" s="89"/>
      <c r="Q90" s="91"/>
      <c r="R90" s="90"/>
      <c r="S90" s="91"/>
      <c r="T90" s="91"/>
      <c r="U90" s="91"/>
      <c r="V90" s="91"/>
      <c r="W90" s="91"/>
      <c r="X90" s="91"/>
      <c r="Y90" s="91"/>
      <c r="Z90" s="93"/>
    </row>
    <row r="91" spans="1:26" ht="15.75" x14ac:dyDescent="0.25">
      <c r="A91" s="88"/>
      <c r="B91" s="88"/>
      <c r="C91" s="89"/>
      <c r="D91" s="90"/>
      <c r="E91" s="90"/>
      <c r="F91" s="89"/>
      <c r="G91" s="90"/>
      <c r="H91" s="90"/>
      <c r="I91" s="91"/>
      <c r="J91" s="91"/>
      <c r="K91" s="92"/>
      <c r="L91" s="88"/>
      <c r="M91" s="88"/>
      <c r="N91" s="90"/>
      <c r="O91" s="90"/>
      <c r="P91" s="89"/>
      <c r="Q91" s="91"/>
      <c r="R91" s="90"/>
      <c r="S91" s="91"/>
      <c r="T91" s="91"/>
      <c r="U91" s="91"/>
      <c r="V91" s="91"/>
      <c r="W91" s="91"/>
      <c r="X91" s="91"/>
      <c r="Y91" s="91"/>
      <c r="Z91" s="93"/>
    </row>
    <row r="92" spans="1:26" ht="15.75" x14ac:dyDescent="0.25">
      <c r="A92" s="88"/>
      <c r="B92" s="88"/>
      <c r="C92" s="89"/>
      <c r="D92" s="90"/>
      <c r="E92" s="90"/>
      <c r="F92" s="89"/>
      <c r="G92" s="90"/>
      <c r="H92" s="90"/>
      <c r="I92" s="91"/>
      <c r="J92" s="91"/>
      <c r="K92" s="92"/>
      <c r="L92" s="88"/>
      <c r="M92" s="88"/>
      <c r="N92" s="90"/>
      <c r="O92" s="90"/>
      <c r="P92" s="89"/>
      <c r="Q92" s="91"/>
      <c r="R92" s="90"/>
      <c r="S92" s="91"/>
      <c r="T92" s="91"/>
      <c r="U92" s="91"/>
      <c r="V92" s="91"/>
      <c r="W92" s="91"/>
      <c r="X92" s="91"/>
      <c r="Y92" s="91"/>
      <c r="Z92" s="93"/>
    </row>
    <row r="93" spans="1:26" ht="15.75" x14ac:dyDescent="0.25">
      <c r="A93" s="88"/>
      <c r="B93" s="88"/>
      <c r="C93" s="89"/>
      <c r="D93" s="90"/>
      <c r="E93" s="90"/>
      <c r="F93" s="89"/>
      <c r="G93" s="90"/>
      <c r="H93" s="90"/>
      <c r="I93" s="91"/>
      <c r="J93" s="91"/>
      <c r="K93" s="92"/>
      <c r="L93" s="88"/>
      <c r="M93" s="88"/>
      <c r="N93" s="90"/>
      <c r="O93" s="90"/>
      <c r="P93" s="89"/>
      <c r="Q93" s="91"/>
      <c r="R93" s="90"/>
      <c r="S93" s="91"/>
      <c r="T93" s="91"/>
      <c r="U93" s="91"/>
      <c r="V93" s="91"/>
      <c r="W93" s="91"/>
      <c r="X93" s="91"/>
      <c r="Y93" s="91"/>
      <c r="Z93" s="93"/>
    </row>
    <row r="94" spans="1:26" ht="15.75" x14ac:dyDescent="0.25">
      <c r="A94" s="88"/>
      <c r="B94" s="88"/>
      <c r="C94" s="89"/>
      <c r="D94" s="90"/>
      <c r="E94" s="90"/>
      <c r="F94" s="89"/>
      <c r="G94" s="90"/>
      <c r="H94" s="90"/>
      <c r="I94" s="91"/>
      <c r="J94" s="91"/>
      <c r="K94" s="92"/>
      <c r="L94" s="88"/>
      <c r="M94" s="88"/>
      <c r="N94" s="90"/>
      <c r="O94" s="90"/>
      <c r="P94" s="89"/>
      <c r="Q94" s="91"/>
      <c r="R94" s="90"/>
      <c r="S94" s="91"/>
      <c r="T94" s="91"/>
      <c r="U94" s="91"/>
      <c r="V94" s="91"/>
      <c r="W94" s="91"/>
      <c r="X94" s="91"/>
      <c r="Y94" s="91"/>
      <c r="Z94" s="93"/>
    </row>
    <row r="95" spans="1:26" ht="15.75" x14ac:dyDescent="0.25">
      <c r="A95" s="88"/>
      <c r="B95" s="88"/>
      <c r="C95" s="89"/>
      <c r="D95" s="90"/>
      <c r="E95" s="90"/>
      <c r="F95" s="89"/>
      <c r="G95" s="90"/>
      <c r="H95" s="90"/>
      <c r="I95" s="91"/>
      <c r="J95" s="91"/>
      <c r="K95" s="92"/>
      <c r="L95" s="88"/>
      <c r="M95" s="88"/>
      <c r="N95" s="90"/>
      <c r="O95" s="90"/>
      <c r="P95" s="89"/>
      <c r="Q95" s="91"/>
      <c r="R95" s="90"/>
      <c r="S95" s="91"/>
      <c r="T95" s="91"/>
      <c r="U95" s="91"/>
      <c r="V95" s="91"/>
      <c r="W95" s="91"/>
      <c r="X95" s="91"/>
      <c r="Y95" s="91"/>
      <c r="Z95" s="93"/>
    </row>
    <row r="96" spans="1:26" ht="15.75" x14ac:dyDescent="0.25">
      <c r="A96" s="88"/>
      <c r="B96" s="88"/>
      <c r="C96" s="89"/>
      <c r="D96" s="90"/>
      <c r="E96" s="90"/>
      <c r="F96" s="89"/>
      <c r="G96" s="90"/>
      <c r="H96" s="90"/>
      <c r="I96" s="91"/>
      <c r="J96" s="91"/>
      <c r="K96" s="92"/>
      <c r="L96" s="88"/>
      <c r="M96" s="88"/>
      <c r="N96" s="90"/>
      <c r="O96" s="90"/>
      <c r="P96" s="89"/>
      <c r="Q96" s="91"/>
      <c r="R96" s="90"/>
      <c r="S96" s="91"/>
      <c r="T96" s="91"/>
      <c r="U96" s="91"/>
      <c r="V96" s="91"/>
      <c r="W96" s="91"/>
      <c r="X96" s="91"/>
      <c r="Y96" s="91"/>
      <c r="Z96" s="93"/>
    </row>
    <row r="97" spans="1:26" ht="15.75" x14ac:dyDescent="0.25">
      <c r="A97" s="88"/>
      <c r="B97" s="88"/>
      <c r="C97" s="89"/>
      <c r="D97" s="90"/>
      <c r="E97" s="90"/>
      <c r="F97" s="89"/>
      <c r="G97" s="90"/>
      <c r="H97" s="90"/>
      <c r="I97" s="91"/>
      <c r="J97" s="91"/>
      <c r="K97" s="92"/>
      <c r="L97" s="88"/>
      <c r="M97" s="88"/>
      <c r="N97" s="90"/>
      <c r="O97" s="90"/>
      <c r="P97" s="89"/>
      <c r="Q97" s="91"/>
      <c r="R97" s="90"/>
      <c r="S97" s="91"/>
      <c r="T97" s="91"/>
      <c r="U97" s="91"/>
      <c r="V97" s="91"/>
      <c r="W97" s="91"/>
      <c r="X97" s="91"/>
      <c r="Y97" s="91"/>
      <c r="Z97" s="93"/>
    </row>
    <row r="98" spans="1:26" ht="15.75" x14ac:dyDescent="0.25">
      <c r="A98" s="88"/>
      <c r="B98" s="88"/>
      <c r="C98" s="89"/>
      <c r="D98" s="90"/>
      <c r="E98" s="90"/>
      <c r="F98" s="89"/>
      <c r="G98" s="90"/>
      <c r="H98" s="90"/>
      <c r="I98" s="91"/>
      <c r="J98" s="91"/>
      <c r="K98" s="92"/>
      <c r="L98" s="88"/>
      <c r="M98" s="88"/>
      <c r="N98" s="90"/>
      <c r="O98" s="90"/>
      <c r="P98" s="89"/>
      <c r="Q98" s="91"/>
      <c r="R98" s="90"/>
      <c r="S98" s="91"/>
      <c r="T98" s="91"/>
      <c r="U98" s="91"/>
      <c r="V98" s="91"/>
      <c r="W98" s="91"/>
      <c r="X98" s="91"/>
      <c r="Y98" s="91"/>
      <c r="Z98" s="93"/>
    </row>
    <row r="99" spans="1:26" ht="15.75" x14ac:dyDescent="0.25">
      <c r="A99" s="88"/>
      <c r="B99" s="88"/>
      <c r="C99" s="89"/>
      <c r="D99" s="90"/>
      <c r="E99" s="90"/>
      <c r="F99" s="89"/>
      <c r="G99" s="90"/>
      <c r="H99" s="90"/>
      <c r="I99" s="91"/>
      <c r="J99" s="91"/>
      <c r="K99" s="92"/>
      <c r="L99" s="88"/>
      <c r="M99" s="88"/>
      <c r="N99" s="90"/>
      <c r="O99" s="90"/>
      <c r="P99" s="89"/>
      <c r="Q99" s="91"/>
      <c r="R99" s="90"/>
      <c r="S99" s="91"/>
      <c r="T99" s="91"/>
      <c r="U99" s="91"/>
      <c r="V99" s="91"/>
      <c r="W99" s="91"/>
      <c r="X99" s="91"/>
      <c r="Y99" s="91"/>
      <c r="Z99" s="93"/>
    </row>
    <row r="100" spans="1:26" ht="15.75" x14ac:dyDescent="0.25">
      <c r="A100" s="88"/>
      <c r="B100" s="88"/>
      <c r="C100" s="89"/>
      <c r="D100" s="90"/>
      <c r="E100" s="90"/>
      <c r="F100" s="89"/>
      <c r="G100" s="90"/>
      <c r="H100" s="90"/>
      <c r="I100" s="91"/>
      <c r="J100" s="91"/>
      <c r="K100" s="92"/>
      <c r="L100" s="88"/>
      <c r="M100" s="88"/>
      <c r="N100" s="90"/>
      <c r="O100" s="90"/>
      <c r="P100" s="89"/>
      <c r="Q100" s="91"/>
      <c r="R100" s="90"/>
      <c r="S100" s="91"/>
      <c r="T100" s="91"/>
      <c r="U100" s="91"/>
      <c r="V100" s="91"/>
      <c r="W100" s="91"/>
      <c r="X100" s="91"/>
      <c r="Y100" s="91"/>
      <c r="Z100" s="93"/>
    </row>
    <row r="101" spans="1:26" ht="15.75" x14ac:dyDescent="0.25">
      <c r="A101" s="88"/>
      <c r="B101" s="88"/>
      <c r="C101" s="89"/>
      <c r="D101" s="90"/>
      <c r="E101" s="90"/>
      <c r="F101" s="89"/>
      <c r="G101" s="90"/>
      <c r="H101" s="90"/>
      <c r="I101" s="91"/>
      <c r="J101" s="91"/>
      <c r="K101" s="92"/>
      <c r="L101" s="88"/>
      <c r="M101" s="88"/>
      <c r="N101" s="90"/>
      <c r="O101" s="90"/>
      <c r="P101" s="89"/>
      <c r="Q101" s="91"/>
      <c r="R101" s="90"/>
      <c r="S101" s="91"/>
      <c r="T101" s="91"/>
      <c r="U101" s="91"/>
      <c r="V101" s="91"/>
      <c r="W101" s="91"/>
      <c r="X101" s="91"/>
      <c r="Y101" s="91"/>
      <c r="Z101" s="93"/>
    </row>
    <row r="102" spans="1:26" ht="15.75" x14ac:dyDescent="0.25">
      <c r="A102" s="88"/>
      <c r="B102" s="88"/>
      <c r="C102" s="89"/>
      <c r="D102" s="90"/>
      <c r="E102" s="90"/>
      <c r="F102" s="89"/>
      <c r="G102" s="90"/>
      <c r="H102" s="90"/>
      <c r="I102" s="91"/>
      <c r="J102" s="91"/>
      <c r="K102" s="92"/>
      <c r="L102" s="88"/>
      <c r="M102" s="88"/>
      <c r="N102" s="90"/>
      <c r="O102" s="90"/>
      <c r="P102" s="89"/>
      <c r="Q102" s="91"/>
      <c r="R102" s="90"/>
      <c r="S102" s="91"/>
      <c r="T102" s="91"/>
      <c r="U102" s="91"/>
      <c r="V102" s="91"/>
      <c r="W102" s="91"/>
      <c r="X102" s="91"/>
      <c r="Y102" s="91"/>
      <c r="Z102" s="93"/>
    </row>
    <row r="103" spans="1:26" ht="15.75" x14ac:dyDescent="0.25">
      <c r="A103" s="88"/>
      <c r="B103" s="88"/>
      <c r="C103" s="89"/>
      <c r="D103" s="90"/>
      <c r="E103" s="90"/>
      <c r="F103" s="89"/>
      <c r="G103" s="90"/>
      <c r="H103" s="90"/>
      <c r="I103" s="91"/>
      <c r="J103" s="91"/>
      <c r="K103" s="92"/>
      <c r="L103" s="88"/>
      <c r="M103" s="88"/>
      <c r="N103" s="90"/>
      <c r="O103" s="90"/>
      <c r="P103" s="89"/>
      <c r="Q103" s="91"/>
      <c r="R103" s="90"/>
      <c r="S103" s="91"/>
      <c r="T103" s="91"/>
      <c r="U103" s="91"/>
      <c r="V103" s="91"/>
      <c r="W103" s="91"/>
      <c r="X103" s="91"/>
      <c r="Y103" s="91"/>
      <c r="Z103" s="93"/>
    </row>
    <row r="104" spans="1:26" ht="15.75" x14ac:dyDescent="0.25">
      <c r="A104" s="88"/>
      <c r="B104" s="88"/>
      <c r="C104" s="89"/>
      <c r="D104" s="90"/>
      <c r="E104" s="90"/>
      <c r="F104" s="89"/>
      <c r="G104" s="90"/>
      <c r="H104" s="90"/>
      <c r="I104" s="91"/>
      <c r="J104" s="91"/>
      <c r="K104" s="92"/>
      <c r="L104" s="88"/>
      <c r="M104" s="88"/>
      <c r="N104" s="90"/>
      <c r="O104" s="90"/>
      <c r="P104" s="89"/>
      <c r="Q104" s="91"/>
      <c r="R104" s="90"/>
      <c r="S104" s="91"/>
      <c r="T104" s="91"/>
      <c r="U104" s="91"/>
      <c r="V104" s="91"/>
      <c r="W104" s="91"/>
      <c r="X104" s="91"/>
      <c r="Y104" s="91"/>
      <c r="Z104" s="93"/>
    </row>
    <row r="105" spans="1:26" ht="15.75" x14ac:dyDescent="0.25">
      <c r="A105" s="88"/>
      <c r="B105" s="88"/>
      <c r="C105" s="89"/>
      <c r="D105" s="90"/>
      <c r="E105" s="90"/>
      <c r="F105" s="89"/>
      <c r="G105" s="90"/>
      <c r="H105" s="90"/>
      <c r="I105" s="91"/>
      <c r="J105" s="91"/>
      <c r="K105" s="92"/>
      <c r="L105" s="88"/>
      <c r="M105" s="88"/>
      <c r="N105" s="90"/>
      <c r="O105" s="90"/>
      <c r="P105" s="89"/>
      <c r="Q105" s="91"/>
      <c r="R105" s="90"/>
      <c r="S105" s="91"/>
      <c r="T105" s="91"/>
      <c r="U105" s="91"/>
      <c r="V105" s="91"/>
      <c r="W105" s="91"/>
      <c r="X105" s="91"/>
      <c r="Y105" s="91"/>
      <c r="Z105" s="93"/>
    </row>
    <row r="106" spans="1:26" ht="15.75" x14ac:dyDescent="0.25">
      <c r="A106" s="88"/>
      <c r="B106" s="88"/>
      <c r="C106" s="89"/>
      <c r="D106" s="90"/>
      <c r="E106" s="90"/>
      <c r="F106" s="89"/>
      <c r="G106" s="90"/>
      <c r="H106" s="90"/>
      <c r="I106" s="91"/>
      <c r="J106" s="91"/>
      <c r="K106" s="92"/>
      <c r="L106" s="88"/>
      <c r="M106" s="88"/>
      <c r="N106" s="90"/>
      <c r="O106" s="90"/>
      <c r="P106" s="89"/>
      <c r="Q106" s="91"/>
      <c r="R106" s="90"/>
      <c r="S106" s="91"/>
      <c r="T106" s="91"/>
      <c r="U106" s="91"/>
      <c r="V106" s="91"/>
      <c r="W106" s="91"/>
      <c r="X106" s="91"/>
      <c r="Y106" s="91"/>
      <c r="Z106" s="93"/>
    </row>
    <row r="107" spans="1:26" ht="15.75" x14ac:dyDescent="0.25">
      <c r="A107" s="88"/>
      <c r="B107" s="88"/>
      <c r="C107" s="89"/>
      <c r="D107" s="90"/>
      <c r="E107" s="90"/>
      <c r="F107" s="89"/>
      <c r="G107" s="90"/>
      <c r="H107" s="90"/>
      <c r="I107" s="91"/>
      <c r="J107" s="91"/>
      <c r="K107" s="92"/>
      <c r="L107" s="88"/>
      <c r="M107" s="88"/>
      <c r="N107" s="90"/>
      <c r="O107" s="90"/>
      <c r="P107" s="89"/>
      <c r="Q107" s="91"/>
      <c r="R107" s="90"/>
      <c r="S107" s="91"/>
      <c r="T107" s="91"/>
      <c r="U107" s="91"/>
      <c r="V107" s="91"/>
      <c r="W107" s="91"/>
      <c r="X107" s="91"/>
      <c r="Y107" s="91"/>
      <c r="Z107" s="93"/>
    </row>
    <row r="108" spans="1:26" ht="15.75" x14ac:dyDescent="0.25">
      <c r="A108" s="88"/>
      <c r="B108" s="88"/>
      <c r="C108" s="89"/>
      <c r="D108" s="90"/>
      <c r="E108" s="90"/>
      <c r="F108" s="89"/>
      <c r="G108" s="90"/>
      <c r="H108" s="90"/>
      <c r="I108" s="91"/>
      <c r="J108" s="91"/>
      <c r="K108" s="92"/>
      <c r="L108" s="88"/>
      <c r="M108" s="88"/>
      <c r="N108" s="90"/>
      <c r="O108" s="90"/>
      <c r="P108" s="89"/>
      <c r="Q108" s="91"/>
      <c r="R108" s="90"/>
      <c r="S108" s="91"/>
      <c r="T108" s="91"/>
      <c r="U108" s="91"/>
      <c r="V108" s="91"/>
      <c r="W108" s="91"/>
      <c r="X108" s="91"/>
      <c r="Y108" s="91"/>
      <c r="Z108" s="93"/>
    </row>
    <row r="109" spans="1:26" ht="15.75" x14ac:dyDescent="0.25">
      <c r="A109" s="88"/>
      <c r="B109" s="88"/>
      <c r="C109" s="89"/>
      <c r="D109" s="90"/>
      <c r="E109" s="90"/>
      <c r="F109" s="89"/>
      <c r="G109" s="90"/>
      <c r="H109" s="90"/>
      <c r="I109" s="91"/>
      <c r="J109" s="91"/>
      <c r="K109" s="92"/>
      <c r="L109" s="88"/>
      <c r="M109" s="88"/>
      <c r="N109" s="90"/>
      <c r="O109" s="90"/>
      <c r="P109" s="89"/>
      <c r="Q109" s="91"/>
      <c r="R109" s="90"/>
      <c r="S109" s="91"/>
      <c r="T109" s="91"/>
      <c r="U109" s="91"/>
      <c r="V109" s="91"/>
      <c r="W109" s="91"/>
      <c r="X109" s="91"/>
      <c r="Y109" s="91"/>
      <c r="Z109" s="93"/>
    </row>
    <row r="110" spans="1:26" ht="15.75" x14ac:dyDescent="0.25">
      <c r="A110" s="88"/>
      <c r="B110" s="88"/>
      <c r="C110" s="89"/>
      <c r="D110" s="90"/>
      <c r="E110" s="90"/>
      <c r="F110" s="89"/>
      <c r="G110" s="90"/>
      <c r="H110" s="90"/>
      <c r="I110" s="91"/>
      <c r="J110" s="91"/>
      <c r="K110" s="92"/>
      <c r="L110" s="88"/>
      <c r="M110" s="88"/>
      <c r="N110" s="90"/>
      <c r="O110" s="90"/>
      <c r="P110" s="89"/>
      <c r="Q110" s="91"/>
      <c r="R110" s="90"/>
      <c r="S110" s="91"/>
      <c r="T110" s="91"/>
      <c r="U110" s="91"/>
      <c r="V110" s="91"/>
      <c r="W110" s="91"/>
      <c r="X110" s="91"/>
      <c r="Y110" s="91"/>
      <c r="Z110" s="93"/>
    </row>
    <row r="111" spans="1:26" ht="15.75" x14ac:dyDescent="0.25">
      <c r="A111" s="88"/>
      <c r="B111" s="88"/>
      <c r="C111" s="89"/>
      <c r="D111" s="90"/>
      <c r="E111" s="90"/>
      <c r="F111" s="89"/>
      <c r="G111" s="90"/>
      <c r="H111" s="90"/>
      <c r="I111" s="91"/>
      <c r="J111" s="91"/>
      <c r="K111" s="92"/>
      <c r="L111" s="88"/>
      <c r="M111" s="88"/>
      <c r="N111" s="90"/>
      <c r="O111" s="90"/>
      <c r="P111" s="89"/>
      <c r="Q111" s="91"/>
      <c r="R111" s="90"/>
      <c r="S111" s="91"/>
      <c r="T111" s="91"/>
      <c r="U111" s="91"/>
      <c r="V111" s="91"/>
      <c r="W111" s="91"/>
      <c r="X111" s="91"/>
      <c r="Y111" s="91"/>
      <c r="Z111" s="93"/>
    </row>
    <row r="112" spans="1:26" ht="15.75" x14ac:dyDescent="0.25">
      <c r="A112" s="88"/>
      <c r="B112" s="88"/>
      <c r="C112" s="89"/>
      <c r="D112" s="90"/>
      <c r="E112" s="90"/>
      <c r="F112" s="89"/>
      <c r="G112" s="90"/>
      <c r="H112" s="90"/>
      <c r="I112" s="91"/>
      <c r="J112" s="91"/>
      <c r="K112" s="92"/>
      <c r="L112" s="88"/>
      <c r="M112" s="88"/>
      <c r="N112" s="90"/>
      <c r="O112" s="90"/>
      <c r="P112" s="89"/>
      <c r="Q112" s="91"/>
      <c r="R112" s="90"/>
      <c r="S112" s="91"/>
      <c r="T112" s="91"/>
      <c r="U112" s="91"/>
      <c r="V112" s="91"/>
      <c r="W112" s="91"/>
      <c r="X112" s="91"/>
      <c r="Y112" s="91"/>
      <c r="Z112" s="93"/>
    </row>
    <row r="113" spans="1:26" ht="15.75" x14ac:dyDescent="0.25">
      <c r="A113" s="88"/>
      <c r="B113" s="88"/>
      <c r="C113" s="89"/>
      <c r="D113" s="90"/>
      <c r="E113" s="90"/>
      <c r="F113" s="89"/>
      <c r="G113" s="90"/>
      <c r="H113" s="90"/>
      <c r="I113" s="91"/>
      <c r="J113" s="91"/>
      <c r="K113" s="92"/>
      <c r="L113" s="88"/>
      <c r="M113" s="88"/>
      <c r="N113" s="90"/>
      <c r="O113" s="90"/>
      <c r="P113" s="89"/>
      <c r="Q113" s="91"/>
      <c r="R113" s="90"/>
      <c r="S113" s="91"/>
      <c r="T113" s="91"/>
      <c r="U113" s="91"/>
      <c r="V113" s="91"/>
      <c r="W113" s="91"/>
      <c r="X113" s="91"/>
      <c r="Y113" s="91"/>
      <c r="Z113" s="93"/>
    </row>
    <row r="114" spans="1:26" ht="15.75" x14ac:dyDescent="0.25">
      <c r="A114" s="88"/>
      <c r="B114" s="88"/>
      <c r="C114" s="89"/>
      <c r="D114" s="90"/>
      <c r="E114" s="90"/>
      <c r="F114" s="89"/>
      <c r="G114" s="90"/>
      <c r="H114" s="90"/>
      <c r="I114" s="91"/>
      <c r="J114" s="91"/>
      <c r="K114" s="92"/>
      <c r="L114" s="88"/>
      <c r="M114" s="88"/>
      <c r="N114" s="90"/>
      <c r="O114" s="90"/>
      <c r="P114" s="89"/>
      <c r="Q114" s="91"/>
      <c r="R114" s="90"/>
      <c r="S114" s="91"/>
      <c r="T114" s="91"/>
      <c r="U114" s="91"/>
      <c r="V114" s="91"/>
      <c r="W114" s="91"/>
      <c r="X114" s="91"/>
      <c r="Y114" s="91"/>
      <c r="Z114" s="93"/>
    </row>
    <row r="115" spans="1:26" ht="15.75" x14ac:dyDescent="0.25">
      <c r="A115" s="88"/>
      <c r="B115" s="88"/>
      <c r="C115" s="89"/>
      <c r="D115" s="90"/>
      <c r="E115" s="90"/>
      <c r="F115" s="89"/>
      <c r="G115" s="90"/>
      <c r="H115" s="90"/>
      <c r="I115" s="91"/>
      <c r="J115" s="91"/>
      <c r="K115" s="92"/>
      <c r="L115" s="88"/>
      <c r="M115" s="88"/>
      <c r="N115" s="90"/>
      <c r="O115" s="90"/>
      <c r="P115" s="89"/>
      <c r="Q115" s="91"/>
      <c r="R115" s="90"/>
      <c r="S115" s="91"/>
      <c r="T115" s="91"/>
      <c r="U115" s="91"/>
      <c r="V115" s="91"/>
      <c r="W115" s="91"/>
      <c r="X115" s="91"/>
      <c r="Y115" s="91"/>
      <c r="Z115" s="93"/>
    </row>
    <row r="116" spans="1:26" ht="15.75" x14ac:dyDescent="0.25">
      <c r="A116" s="88"/>
      <c r="B116" s="88"/>
      <c r="C116" s="89"/>
      <c r="D116" s="90"/>
      <c r="E116" s="90"/>
      <c r="F116" s="89"/>
      <c r="G116" s="90"/>
      <c r="H116" s="90"/>
      <c r="I116" s="91"/>
      <c r="J116" s="91"/>
      <c r="K116" s="92"/>
      <c r="L116" s="88"/>
      <c r="M116" s="88"/>
      <c r="N116" s="90"/>
      <c r="O116" s="90"/>
      <c r="P116" s="89"/>
      <c r="Q116" s="91"/>
      <c r="R116" s="90"/>
      <c r="S116" s="91"/>
      <c r="T116" s="91"/>
      <c r="U116" s="91"/>
      <c r="V116" s="91"/>
      <c r="W116" s="91"/>
      <c r="X116" s="91"/>
      <c r="Y116" s="91"/>
      <c r="Z116" s="93"/>
    </row>
    <row r="117" spans="1:26" ht="15.75" x14ac:dyDescent="0.25">
      <c r="A117" s="88"/>
      <c r="B117" s="88"/>
      <c r="C117" s="89"/>
      <c r="D117" s="90"/>
      <c r="E117" s="90"/>
      <c r="F117" s="89"/>
      <c r="G117" s="90"/>
      <c r="H117" s="90"/>
      <c r="I117" s="91"/>
      <c r="J117" s="91"/>
      <c r="K117" s="92"/>
      <c r="L117" s="88"/>
      <c r="M117" s="88"/>
      <c r="N117" s="90"/>
      <c r="O117" s="90"/>
      <c r="P117" s="89"/>
      <c r="Q117" s="91"/>
      <c r="R117" s="90"/>
      <c r="S117" s="91"/>
      <c r="T117" s="91"/>
      <c r="U117" s="91"/>
      <c r="V117" s="91"/>
      <c r="W117" s="91"/>
      <c r="X117" s="91"/>
      <c r="Y117" s="91"/>
      <c r="Z117" s="93"/>
    </row>
    <row r="118" spans="1:26" ht="15.75" x14ac:dyDescent="0.25">
      <c r="A118" s="88"/>
      <c r="B118" s="88"/>
      <c r="C118" s="89"/>
      <c r="D118" s="90"/>
      <c r="E118" s="90"/>
      <c r="F118" s="89"/>
      <c r="G118" s="90"/>
      <c r="H118" s="90"/>
      <c r="I118" s="91"/>
      <c r="J118" s="91"/>
      <c r="K118" s="92"/>
      <c r="L118" s="88"/>
      <c r="M118" s="88"/>
      <c r="N118" s="90"/>
      <c r="O118" s="90"/>
      <c r="P118" s="89"/>
      <c r="Q118" s="91"/>
      <c r="R118" s="90"/>
      <c r="S118" s="91"/>
      <c r="T118" s="91"/>
      <c r="U118" s="91"/>
      <c r="V118" s="91"/>
      <c r="W118" s="91"/>
      <c r="X118" s="91"/>
      <c r="Y118" s="91"/>
      <c r="Z118" s="93"/>
    </row>
    <row r="119" spans="1:26" ht="15.75" x14ac:dyDescent="0.25">
      <c r="A119" s="88"/>
      <c r="B119" s="88"/>
      <c r="C119" s="89"/>
      <c r="D119" s="90"/>
      <c r="E119" s="90"/>
      <c r="F119" s="89"/>
      <c r="G119" s="90"/>
      <c r="H119" s="90"/>
      <c r="I119" s="91"/>
      <c r="J119" s="91"/>
      <c r="K119" s="92"/>
      <c r="L119" s="88"/>
      <c r="M119" s="88"/>
      <c r="N119" s="90"/>
      <c r="O119" s="90"/>
      <c r="P119" s="89"/>
      <c r="Q119" s="91"/>
      <c r="R119" s="90"/>
      <c r="S119" s="91"/>
      <c r="T119" s="91"/>
      <c r="U119" s="91"/>
      <c r="V119" s="91"/>
      <c r="W119" s="91"/>
      <c r="X119" s="91"/>
      <c r="Y119" s="91"/>
      <c r="Z119" s="93"/>
    </row>
    <row r="120" spans="1:26" ht="15.75" x14ac:dyDescent="0.25">
      <c r="A120" s="88"/>
      <c r="B120" s="88"/>
      <c r="C120" s="89"/>
      <c r="D120" s="90"/>
      <c r="E120" s="90"/>
      <c r="F120" s="89"/>
      <c r="G120" s="90"/>
      <c r="H120" s="90"/>
      <c r="I120" s="91"/>
      <c r="J120" s="91"/>
      <c r="K120" s="92"/>
      <c r="L120" s="88"/>
      <c r="M120" s="88"/>
      <c r="N120" s="90"/>
      <c r="O120" s="90"/>
      <c r="P120" s="89"/>
      <c r="Q120" s="91"/>
      <c r="R120" s="90"/>
      <c r="S120" s="91"/>
      <c r="T120" s="91"/>
      <c r="U120" s="91"/>
      <c r="V120" s="91"/>
      <c r="W120" s="91"/>
      <c r="X120" s="91"/>
      <c r="Y120" s="91"/>
      <c r="Z120" s="93"/>
    </row>
    <row r="121" spans="1:26" ht="15.75" x14ac:dyDescent="0.25">
      <c r="A121" s="88"/>
      <c r="B121" s="88"/>
      <c r="C121" s="89"/>
      <c r="D121" s="90"/>
      <c r="E121" s="90"/>
      <c r="F121" s="89"/>
      <c r="G121" s="90"/>
      <c r="H121" s="90"/>
      <c r="I121" s="91"/>
      <c r="J121" s="91"/>
      <c r="K121" s="92"/>
      <c r="L121" s="88"/>
      <c r="M121" s="88"/>
      <c r="N121" s="90"/>
      <c r="O121" s="90"/>
      <c r="P121" s="89"/>
      <c r="Q121" s="91"/>
      <c r="R121" s="90"/>
      <c r="S121" s="91"/>
      <c r="T121" s="91"/>
      <c r="U121" s="91"/>
      <c r="V121" s="91"/>
      <c r="W121" s="91"/>
      <c r="X121" s="91"/>
      <c r="Y121" s="91"/>
      <c r="Z121" s="93"/>
    </row>
    <row r="122" spans="1:26" ht="15.75" x14ac:dyDescent="0.25">
      <c r="A122" s="88"/>
      <c r="B122" s="88"/>
      <c r="C122" s="89"/>
      <c r="D122" s="90"/>
      <c r="E122" s="90"/>
      <c r="F122" s="89"/>
      <c r="G122" s="90"/>
      <c r="H122" s="90"/>
      <c r="I122" s="91"/>
      <c r="J122" s="91"/>
      <c r="K122" s="92"/>
      <c r="L122" s="88"/>
      <c r="M122" s="88"/>
      <c r="N122" s="90"/>
      <c r="O122" s="90"/>
      <c r="P122" s="89"/>
      <c r="Q122" s="91"/>
      <c r="R122" s="90"/>
      <c r="S122" s="91"/>
      <c r="T122" s="91"/>
      <c r="U122" s="91"/>
      <c r="V122" s="91"/>
      <c r="W122" s="91"/>
      <c r="X122" s="91"/>
      <c r="Y122" s="91"/>
      <c r="Z122" s="93"/>
    </row>
    <row r="123" spans="1:26" ht="15.75" x14ac:dyDescent="0.25">
      <c r="A123" s="88"/>
      <c r="B123" s="88"/>
      <c r="C123" s="89"/>
      <c r="D123" s="90"/>
      <c r="E123" s="90"/>
      <c r="F123" s="89"/>
      <c r="G123" s="90"/>
      <c r="H123" s="90"/>
      <c r="I123" s="91"/>
      <c r="J123" s="91"/>
      <c r="K123" s="92"/>
      <c r="L123" s="88"/>
      <c r="M123" s="88"/>
      <c r="N123" s="90"/>
      <c r="O123" s="90"/>
      <c r="P123" s="89"/>
      <c r="Q123" s="91"/>
      <c r="R123" s="90"/>
      <c r="S123" s="91"/>
      <c r="T123" s="91"/>
      <c r="U123" s="91"/>
      <c r="V123" s="91"/>
      <c r="W123" s="91"/>
      <c r="X123" s="91"/>
      <c r="Y123" s="91"/>
      <c r="Z123" s="93"/>
    </row>
    <row r="124" spans="1:26" ht="15.75" x14ac:dyDescent="0.25">
      <c r="A124" s="88"/>
      <c r="B124" s="88"/>
      <c r="C124" s="89"/>
      <c r="D124" s="90"/>
      <c r="E124" s="90"/>
      <c r="F124" s="89"/>
      <c r="G124" s="90"/>
      <c r="H124" s="90"/>
      <c r="I124" s="91"/>
      <c r="J124" s="91"/>
      <c r="K124" s="92"/>
      <c r="L124" s="88"/>
      <c r="M124" s="88"/>
      <c r="N124" s="90"/>
      <c r="O124" s="90"/>
      <c r="P124" s="89"/>
      <c r="Q124" s="91"/>
      <c r="R124" s="90"/>
      <c r="S124" s="91"/>
      <c r="T124" s="91"/>
      <c r="U124" s="91"/>
      <c r="V124" s="91"/>
      <c r="W124" s="91"/>
      <c r="X124" s="91"/>
      <c r="Y124" s="91"/>
      <c r="Z124" s="93"/>
    </row>
    <row r="125" spans="1:26" ht="15.75" x14ac:dyDescent="0.25">
      <c r="A125" s="88"/>
      <c r="B125" s="88"/>
      <c r="C125" s="89"/>
      <c r="D125" s="90"/>
      <c r="E125" s="90"/>
      <c r="F125" s="89"/>
      <c r="G125" s="90"/>
      <c r="H125" s="90"/>
      <c r="I125" s="91"/>
      <c r="J125" s="91"/>
      <c r="K125" s="92"/>
      <c r="L125" s="88"/>
      <c r="M125" s="88"/>
      <c r="N125" s="90"/>
      <c r="O125" s="90"/>
      <c r="P125" s="89"/>
      <c r="Q125" s="91"/>
      <c r="R125" s="90"/>
      <c r="S125" s="91"/>
      <c r="T125" s="91"/>
      <c r="U125" s="91"/>
      <c r="V125" s="91"/>
      <c r="W125" s="91"/>
      <c r="X125" s="91"/>
      <c r="Y125" s="91"/>
      <c r="Z125" s="93"/>
    </row>
    <row r="126" spans="1:26" ht="15.75" x14ac:dyDescent="0.25">
      <c r="A126" s="88"/>
      <c r="B126" s="88"/>
      <c r="C126" s="89"/>
      <c r="D126" s="90"/>
      <c r="E126" s="90"/>
      <c r="F126" s="89"/>
      <c r="G126" s="90"/>
      <c r="H126" s="90"/>
      <c r="I126" s="91"/>
      <c r="J126" s="91"/>
      <c r="K126" s="92"/>
      <c r="L126" s="88"/>
      <c r="M126" s="88"/>
      <c r="N126" s="90"/>
      <c r="O126" s="90"/>
      <c r="P126" s="89"/>
      <c r="Q126" s="91"/>
      <c r="R126" s="90"/>
      <c r="S126" s="91"/>
      <c r="T126" s="91"/>
      <c r="U126" s="91"/>
      <c r="V126" s="91"/>
      <c r="W126" s="91"/>
      <c r="X126" s="91"/>
      <c r="Y126" s="91"/>
      <c r="Z126" s="93"/>
    </row>
    <row r="127" spans="1:26" ht="15.75" x14ac:dyDescent="0.25">
      <c r="A127" s="88"/>
      <c r="B127" s="88"/>
      <c r="C127" s="89"/>
      <c r="D127" s="90"/>
      <c r="E127" s="90"/>
      <c r="F127" s="89"/>
      <c r="G127" s="90"/>
      <c r="H127" s="90"/>
      <c r="I127" s="91"/>
      <c r="J127" s="91"/>
      <c r="K127" s="92"/>
      <c r="L127" s="88"/>
      <c r="M127" s="88"/>
      <c r="N127" s="90"/>
      <c r="O127" s="90"/>
      <c r="P127" s="89"/>
      <c r="Q127" s="91"/>
      <c r="R127" s="90"/>
      <c r="S127" s="91"/>
      <c r="T127" s="91"/>
      <c r="U127" s="91"/>
      <c r="V127" s="91"/>
      <c r="W127" s="91"/>
      <c r="X127" s="91"/>
      <c r="Y127" s="91"/>
      <c r="Z127" s="93"/>
    </row>
    <row r="128" spans="1:26" ht="15.75" x14ac:dyDescent="0.25">
      <c r="A128" s="88"/>
      <c r="B128" s="88"/>
      <c r="C128" s="89"/>
      <c r="D128" s="90"/>
      <c r="E128" s="90"/>
      <c r="F128" s="89"/>
      <c r="G128" s="90"/>
      <c r="H128" s="90"/>
      <c r="I128" s="91"/>
      <c r="J128" s="91"/>
      <c r="K128" s="92"/>
      <c r="L128" s="88"/>
      <c r="M128" s="88"/>
      <c r="N128" s="90"/>
      <c r="O128" s="90"/>
      <c r="P128" s="89"/>
      <c r="Q128" s="91"/>
      <c r="R128" s="90"/>
      <c r="S128" s="91"/>
      <c r="T128" s="91"/>
      <c r="U128" s="91"/>
      <c r="V128" s="91"/>
      <c r="W128" s="91"/>
      <c r="X128" s="91"/>
      <c r="Y128" s="91"/>
      <c r="Z128" s="93"/>
    </row>
    <row r="129" spans="1:26" ht="15.75" x14ac:dyDescent="0.25">
      <c r="A129" s="88"/>
      <c r="B129" s="88"/>
      <c r="C129" s="89"/>
      <c r="D129" s="90"/>
      <c r="E129" s="90"/>
      <c r="F129" s="89"/>
      <c r="G129" s="90"/>
      <c r="H129" s="90"/>
      <c r="I129" s="91"/>
      <c r="J129" s="91"/>
      <c r="K129" s="92"/>
      <c r="L129" s="88"/>
      <c r="M129" s="88"/>
      <c r="N129" s="90"/>
      <c r="O129" s="90"/>
      <c r="P129" s="89"/>
      <c r="Q129" s="91"/>
      <c r="R129" s="90"/>
      <c r="S129" s="91"/>
      <c r="T129" s="91"/>
      <c r="U129" s="91"/>
      <c r="V129" s="91"/>
      <c r="W129" s="91"/>
      <c r="X129" s="91"/>
      <c r="Y129" s="91"/>
      <c r="Z129" s="93"/>
    </row>
    <row r="130" spans="1:26" ht="15.75" x14ac:dyDescent="0.25">
      <c r="A130" s="88"/>
      <c r="B130" s="88"/>
      <c r="C130" s="89"/>
      <c r="D130" s="90"/>
      <c r="E130" s="90"/>
      <c r="F130" s="89"/>
      <c r="G130" s="90"/>
      <c r="H130" s="90"/>
      <c r="I130" s="91"/>
      <c r="J130" s="91"/>
      <c r="K130" s="92"/>
      <c r="L130" s="88"/>
      <c r="M130" s="88"/>
      <c r="N130" s="90"/>
      <c r="O130" s="90"/>
      <c r="P130" s="89"/>
      <c r="Q130" s="91"/>
      <c r="R130" s="90"/>
      <c r="S130" s="91"/>
      <c r="T130" s="91"/>
      <c r="U130" s="91"/>
      <c r="V130" s="91"/>
      <c r="W130" s="91"/>
      <c r="X130" s="91"/>
      <c r="Y130" s="91"/>
      <c r="Z130" s="93"/>
    </row>
    <row r="131" spans="1:26" ht="15.75" x14ac:dyDescent="0.25">
      <c r="A131" s="88"/>
      <c r="B131" s="88"/>
      <c r="C131" s="89"/>
      <c r="D131" s="90"/>
      <c r="E131" s="90"/>
      <c r="F131" s="89"/>
      <c r="G131" s="90"/>
      <c r="H131" s="90"/>
      <c r="I131" s="91"/>
      <c r="J131" s="91"/>
      <c r="K131" s="92"/>
      <c r="L131" s="88"/>
      <c r="M131" s="88"/>
      <c r="N131" s="90"/>
      <c r="O131" s="90"/>
      <c r="P131" s="89"/>
      <c r="Q131" s="91"/>
      <c r="R131" s="90"/>
      <c r="S131" s="91"/>
      <c r="T131" s="91"/>
      <c r="U131" s="91"/>
      <c r="V131" s="91"/>
      <c r="W131" s="91"/>
      <c r="X131" s="91"/>
      <c r="Y131" s="91"/>
      <c r="Z131" s="93"/>
    </row>
    <row r="132" spans="1:26" ht="15.75" x14ac:dyDescent="0.25">
      <c r="A132" s="88"/>
      <c r="B132" s="88"/>
      <c r="C132" s="89"/>
      <c r="D132" s="90"/>
      <c r="E132" s="90"/>
      <c r="F132" s="89"/>
      <c r="G132" s="90"/>
      <c r="H132" s="90"/>
      <c r="I132" s="91"/>
      <c r="J132" s="91"/>
      <c r="K132" s="92"/>
      <c r="L132" s="88"/>
      <c r="M132" s="88"/>
      <c r="N132" s="90"/>
      <c r="O132" s="90"/>
      <c r="P132" s="89"/>
      <c r="Q132" s="91"/>
      <c r="R132" s="90"/>
      <c r="S132" s="91"/>
      <c r="T132" s="91"/>
      <c r="U132" s="91"/>
      <c r="V132" s="91"/>
      <c r="W132" s="91"/>
      <c r="X132" s="91"/>
      <c r="Y132" s="91"/>
      <c r="Z132" s="93"/>
    </row>
    <row r="133" spans="1:26" ht="15.75" x14ac:dyDescent="0.25">
      <c r="A133" s="88"/>
      <c r="B133" s="88"/>
      <c r="C133" s="89"/>
      <c r="D133" s="90"/>
      <c r="E133" s="90"/>
      <c r="F133" s="89"/>
      <c r="G133" s="90"/>
      <c r="H133" s="90"/>
      <c r="I133" s="91"/>
      <c r="J133" s="91"/>
      <c r="K133" s="92"/>
      <c r="L133" s="88"/>
      <c r="M133" s="88"/>
      <c r="N133" s="90"/>
      <c r="O133" s="90"/>
      <c r="P133" s="89"/>
      <c r="Q133" s="91"/>
      <c r="R133" s="90"/>
      <c r="S133" s="91"/>
      <c r="T133" s="91"/>
      <c r="U133" s="91"/>
      <c r="V133" s="91"/>
      <c r="W133" s="91"/>
      <c r="X133" s="91"/>
      <c r="Y133" s="91"/>
      <c r="Z133" s="93"/>
    </row>
    <row r="134" spans="1:26" ht="15.75" x14ac:dyDescent="0.25">
      <c r="A134" s="88"/>
      <c r="B134" s="88"/>
      <c r="C134" s="89"/>
      <c r="D134" s="90"/>
      <c r="E134" s="90"/>
      <c r="F134" s="89"/>
      <c r="G134" s="90"/>
      <c r="H134" s="90"/>
      <c r="I134" s="91"/>
      <c r="J134" s="91"/>
      <c r="K134" s="92"/>
      <c r="L134" s="88"/>
      <c r="M134" s="88"/>
      <c r="N134" s="90"/>
      <c r="O134" s="90"/>
      <c r="P134" s="89"/>
      <c r="Q134" s="91"/>
      <c r="R134" s="90"/>
      <c r="S134" s="91"/>
      <c r="T134" s="91"/>
      <c r="U134" s="91"/>
      <c r="V134" s="91"/>
      <c r="W134" s="91"/>
      <c r="X134" s="91"/>
      <c r="Y134" s="91"/>
      <c r="Z134" s="93"/>
    </row>
    <row r="135" spans="1:26" ht="15.75" x14ac:dyDescent="0.25">
      <c r="A135" s="88"/>
      <c r="B135" s="88"/>
      <c r="C135" s="89"/>
      <c r="D135" s="90"/>
      <c r="E135" s="90"/>
      <c r="F135" s="89"/>
      <c r="G135" s="90"/>
      <c r="H135" s="90"/>
      <c r="I135" s="91"/>
      <c r="J135" s="91"/>
      <c r="K135" s="92"/>
      <c r="L135" s="88"/>
      <c r="M135" s="88"/>
      <c r="N135" s="90"/>
      <c r="O135" s="90"/>
      <c r="P135" s="89"/>
      <c r="Q135" s="91"/>
      <c r="R135" s="90"/>
      <c r="S135" s="91"/>
      <c r="T135" s="91"/>
      <c r="U135" s="91"/>
      <c r="V135" s="91"/>
      <c r="W135" s="91"/>
      <c r="X135" s="91"/>
      <c r="Y135" s="91"/>
      <c r="Z135" s="93"/>
    </row>
    <row r="136" spans="1:26" ht="15.75" x14ac:dyDescent="0.25">
      <c r="A136" s="88"/>
      <c r="B136" s="88"/>
      <c r="C136" s="89"/>
      <c r="D136" s="90"/>
      <c r="E136" s="90"/>
      <c r="F136" s="89"/>
      <c r="G136" s="90"/>
      <c r="H136" s="90"/>
      <c r="I136" s="91"/>
      <c r="J136" s="91"/>
      <c r="K136" s="92"/>
      <c r="L136" s="88"/>
      <c r="M136" s="88"/>
      <c r="N136" s="90"/>
      <c r="O136" s="90"/>
      <c r="P136" s="89"/>
      <c r="Q136" s="91"/>
      <c r="R136" s="90"/>
      <c r="S136" s="91"/>
      <c r="T136" s="91"/>
      <c r="U136" s="91"/>
      <c r="V136" s="91"/>
      <c r="W136" s="91"/>
      <c r="X136" s="91"/>
      <c r="Y136" s="91"/>
      <c r="Z136" s="93"/>
    </row>
    <row r="137" spans="1:26" ht="15.75" x14ac:dyDescent="0.25">
      <c r="A137" s="88"/>
      <c r="B137" s="88"/>
      <c r="C137" s="89"/>
      <c r="D137" s="90"/>
      <c r="E137" s="90"/>
      <c r="F137" s="89"/>
      <c r="G137" s="90"/>
      <c r="H137" s="90"/>
      <c r="I137" s="91"/>
      <c r="J137" s="91"/>
      <c r="K137" s="92"/>
      <c r="L137" s="88"/>
      <c r="M137" s="88"/>
      <c r="N137" s="90"/>
      <c r="O137" s="90"/>
      <c r="P137" s="89"/>
      <c r="Q137" s="91"/>
      <c r="R137" s="90"/>
      <c r="S137" s="91"/>
      <c r="T137" s="91"/>
      <c r="U137" s="91"/>
      <c r="V137" s="91"/>
      <c r="W137" s="91"/>
      <c r="X137" s="91"/>
      <c r="Y137" s="91"/>
      <c r="Z137" s="93"/>
    </row>
    <row r="138" spans="1:26" ht="15.75" x14ac:dyDescent="0.25">
      <c r="A138" s="88"/>
      <c r="B138" s="88"/>
      <c r="C138" s="89"/>
      <c r="D138" s="90"/>
      <c r="E138" s="90"/>
      <c r="F138" s="89"/>
      <c r="G138" s="90"/>
      <c r="H138" s="90"/>
      <c r="I138" s="91"/>
      <c r="J138" s="91"/>
      <c r="K138" s="92"/>
      <c r="L138" s="88"/>
      <c r="M138" s="88"/>
      <c r="N138" s="90"/>
      <c r="O138" s="90"/>
      <c r="P138" s="89"/>
      <c r="Q138" s="91"/>
      <c r="R138" s="90"/>
      <c r="S138" s="91"/>
      <c r="T138" s="91"/>
      <c r="U138" s="91"/>
      <c r="V138" s="91"/>
      <c r="W138" s="91"/>
      <c r="X138" s="91"/>
      <c r="Y138" s="91"/>
      <c r="Z138" s="93"/>
    </row>
    <row r="139" spans="1:26" ht="15.75" x14ac:dyDescent="0.25">
      <c r="A139" s="88"/>
      <c r="B139" s="88"/>
      <c r="C139" s="89"/>
      <c r="D139" s="90"/>
      <c r="E139" s="90"/>
      <c r="F139" s="89"/>
      <c r="G139" s="90"/>
      <c r="H139" s="90"/>
      <c r="I139" s="91"/>
      <c r="J139" s="91"/>
      <c r="K139" s="92"/>
      <c r="L139" s="88"/>
      <c r="M139" s="88"/>
      <c r="N139" s="90"/>
      <c r="O139" s="90"/>
      <c r="P139" s="89"/>
      <c r="Q139" s="91"/>
      <c r="R139" s="90"/>
      <c r="S139" s="91"/>
      <c r="T139" s="91"/>
      <c r="U139" s="91"/>
      <c r="V139" s="91"/>
      <c r="W139" s="91"/>
      <c r="X139" s="91"/>
      <c r="Y139" s="91"/>
      <c r="Z139" s="93"/>
    </row>
    <row r="140" spans="1:26" ht="15.75" x14ac:dyDescent="0.25">
      <c r="A140" s="88"/>
      <c r="B140" s="88"/>
      <c r="C140" s="89"/>
      <c r="D140" s="90"/>
      <c r="E140" s="90"/>
      <c r="F140" s="89"/>
      <c r="G140" s="90"/>
      <c r="H140" s="90"/>
      <c r="I140" s="91"/>
      <c r="J140" s="91"/>
      <c r="K140" s="92"/>
      <c r="L140" s="88"/>
      <c r="M140" s="88"/>
      <c r="N140" s="90"/>
      <c r="O140" s="90"/>
      <c r="P140" s="89"/>
      <c r="Q140" s="91"/>
      <c r="R140" s="90"/>
      <c r="S140" s="91"/>
      <c r="T140" s="91"/>
      <c r="U140" s="91"/>
      <c r="V140" s="91"/>
      <c r="W140" s="91"/>
      <c r="X140" s="91"/>
      <c r="Y140" s="91"/>
      <c r="Z140" s="93"/>
    </row>
    <row r="141" spans="1:26" ht="15.75" x14ac:dyDescent="0.25">
      <c r="A141" s="88"/>
      <c r="B141" s="88"/>
      <c r="C141" s="89"/>
      <c r="D141" s="90"/>
      <c r="E141" s="90"/>
      <c r="F141" s="89"/>
      <c r="G141" s="90"/>
      <c r="H141" s="90"/>
      <c r="I141" s="91"/>
      <c r="J141" s="91"/>
      <c r="K141" s="92"/>
      <c r="L141" s="88"/>
      <c r="M141" s="88"/>
      <c r="N141" s="90"/>
      <c r="O141" s="90"/>
      <c r="P141" s="89"/>
      <c r="Q141" s="91"/>
      <c r="R141" s="90"/>
      <c r="S141" s="91"/>
      <c r="T141" s="91"/>
      <c r="U141" s="91"/>
      <c r="V141" s="91"/>
      <c r="W141" s="91"/>
      <c r="X141" s="91"/>
      <c r="Y141" s="91"/>
      <c r="Z141" s="93"/>
    </row>
    <row r="142" spans="1:26" ht="15.75" x14ac:dyDescent="0.25">
      <c r="A142" s="88"/>
      <c r="B142" s="88"/>
      <c r="C142" s="89"/>
      <c r="D142" s="90"/>
      <c r="E142" s="90"/>
      <c r="F142" s="89"/>
      <c r="G142" s="90"/>
      <c r="H142" s="90"/>
      <c r="I142" s="91"/>
      <c r="J142" s="91"/>
      <c r="K142" s="92"/>
      <c r="L142" s="88"/>
      <c r="M142" s="88"/>
      <c r="N142" s="90"/>
      <c r="O142" s="90"/>
      <c r="P142" s="89"/>
      <c r="Q142" s="91"/>
      <c r="R142" s="90"/>
      <c r="S142" s="91"/>
      <c r="T142" s="91"/>
      <c r="U142" s="91"/>
      <c r="V142" s="91"/>
      <c r="W142" s="91"/>
      <c r="X142" s="91"/>
      <c r="Y142" s="91"/>
      <c r="Z142" s="93"/>
    </row>
    <row r="143" spans="1:26" ht="15.75" x14ac:dyDescent="0.25">
      <c r="A143" s="88"/>
      <c r="B143" s="88"/>
      <c r="C143" s="89"/>
      <c r="D143" s="90"/>
      <c r="E143" s="90"/>
      <c r="F143" s="89"/>
      <c r="G143" s="90"/>
      <c r="H143" s="90"/>
      <c r="I143" s="91"/>
      <c r="J143" s="91"/>
      <c r="K143" s="92"/>
      <c r="L143" s="88"/>
      <c r="M143" s="88"/>
      <c r="N143" s="90"/>
      <c r="O143" s="90"/>
      <c r="P143" s="89"/>
      <c r="Q143" s="91"/>
      <c r="R143" s="90"/>
      <c r="S143" s="91"/>
      <c r="T143" s="91"/>
      <c r="U143" s="91"/>
      <c r="V143" s="91"/>
      <c r="W143" s="91"/>
      <c r="X143" s="91"/>
      <c r="Y143" s="91"/>
      <c r="Z143" s="93"/>
    </row>
    <row r="144" spans="1:26" ht="15.75" x14ac:dyDescent="0.25">
      <c r="A144" s="88"/>
      <c r="B144" s="88"/>
      <c r="C144" s="89"/>
      <c r="D144" s="90"/>
      <c r="E144" s="90"/>
      <c r="F144" s="89"/>
      <c r="G144" s="90"/>
      <c r="H144" s="90"/>
      <c r="I144" s="91"/>
      <c r="J144" s="91"/>
      <c r="K144" s="92"/>
      <c r="L144" s="88"/>
      <c r="M144" s="88"/>
      <c r="N144" s="90"/>
      <c r="O144" s="90"/>
      <c r="P144" s="89"/>
      <c r="Q144" s="91"/>
      <c r="R144" s="90"/>
      <c r="S144" s="91"/>
      <c r="T144" s="91"/>
      <c r="U144" s="91"/>
      <c r="V144" s="91"/>
      <c r="W144" s="91"/>
      <c r="X144" s="91"/>
      <c r="Y144" s="91"/>
      <c r="Z144" s="93"/>
    </row>
    <row r="145" spans="1:26" ht="15.75" x14ac:dyDescent="0.25">
      <c r="A145" s="88"/>
      <c r="B145" s="88"/>
      <c r="C145" s="89"/>
      <c r="D145" s="90"/>
      <c r="E145" s="90"/>
      <c r="F145" s="89"/>
      <c r="G145" s="90"/>
      <c r="H145" s="90"/>
      <c r="I145" s="91"/>
      <c r="J145" s="91"/>
      <c r="K145" s="92"/>
      <c r="L145" s="88"/>
      <c r="M145" s="88"/>
      <c r="N145" s="90"/>
      <c r="O145" s="90"/>
      <c r="P145" s="89"/>
      <c r="Q145" s="91"/>
      <c r="R145" s="90"/>
      <c r="S145" s="91"/>
      <c r="T145" s="91"/>
      <c r="U145" s="91"/>
      <c r="V145" s="91"/>
      <c r="W145" s="91"/>
      <c r="X145" s="91"/>
      <c r="Y145" s="91"/>
      <c r="Z145" s="93"/>
    </row>
    <row r="146" spans="1:26" ht="15.75" x14ac:dyDescent="0.25">
      <c r="A146" s="88"/>
      <c r="B146" s="88"/>
      <c r="C146" s="89"/>
      <c r="D146" s="90"/>
      <c r="E146" s="90"/>
      <c r="F146" s="89"/>
      <c r="G146" s="90"/>
      <c r="H146" s="90"/>
      <c r="I146" s="91"/>
      <c r="J146" s="91"/>
      <c r="K146" s="92"/>
      <c r="L146" s="88"/>
      <c r="M146" s="88"/>
      <c r="N146" s="90"/>
      <c r="O146" s="90"/>
      <c r="P146" s="89"/>
      <c r="Q146" s="91"/>
      <c r="R146" s="90"/>
      <c r="S146" s="91"/>
      <c r="T146" s="91"/>
      <c r="U146" s="91"/>
      <c r="V146" s="91"/>
      <c r="W146" s="91"/>
      <c r="X146" s="91"/>
      <c r="Y146" s="91"/>
      <c r="Z146" s="93"/>
    </row>
    <row r="147" spans="1:26" ht="15.75" x14ac:dyDescent="0.25">
      <c r="A147" s="88"/>
      <c r="B147" s="88"/>
      <c r="C147" s="89"/>
      <c r="D147" s="90"/>
      <c r="E147" s="90"/>
      <c r="F147" s="89"/>
      <c r="G147" s="90"/>
      <c r="H147" s="90"/>
      <c r="I147" s="91"/>
      <c r="J147" s="91"/>
      <c r="K147" s="92"/>
      <c r="L147" s="88"/>
      <c r="M147" s="88"/>
      <c r="N147" s="90"/>
      <c r="O147" s="90"/>
      <c r="P147" s="89"/>
      <c r="Q147" s="91"/>
      <c r="R147" s="90"/>
      <c r="S147" s="91"/>
      <c r="T147" s="91"/>
      <c r="U147" s="91"/>
      <c r="V147" s="91"/>
      <c r="W147" s="91"/>
      <c r="X147" s="91"/>
      <c r="Y147" s="91"/>
      <c r="Z147" s="93"/>
    </row>
    <row r="148" spans="1:26" ht="15.75" x14ac:dyDescent="0.25">
      <c r="A148" s="88"/>
      <c r="B148" s="88"/>
      <c r="C148" s="89"/>
      <c r="D148" s="90"/>
      <c r="E148" s="90"/>
      <c r="F148" s="89"/>
      <c r="G148" s="90"/>
      <c r="H148" s="90"/>
      <c r="I148" s="91"/>
      <c r="J148" s="91"/>
      <c r="K148" s="92"/>
      <c r="L148" s="88"/>
      <c r="M148" s="88"/>
      <c r="N148" s="90"/>
      <c r="O148" s="90"/>
      <c r="P148" s="89"/>
      <c r="Q148" s="91"/>
      <c r="R148" s="90"/>
      <c r="S148" s="91"/>
      <c r="T148" s="91"/>
      <c r="U148" s="91"/>
      <c r="V148" s="91"/>
      <c r="W148" s="91"/>
      <c r="X148" s="91"/>
      <c r="Y148" s="91"/>
      <c r="Z148" s="93"/>
    </row>
    <row r="149" spans="1:26" ht="15.75" x14ac:dyDescent="0.25">
      <c r="A149" s="88"/>
      <c r="B149" s="88"/>
      <c r="C149" s="89"/>
      <c r="D149" s="90"/>
      <c r="E149" s="90"/>
      <c r="F149" s="89"/>
      <c r="G149" s="90"/>
      <c r="H149" s="90"/>
      <c r="I149" s="91"/>
      <c r="J149" s="91"/>
      <c r="K149" s="92"/>
      <c r="L149" s="88"/>
      <c r="M149" s="88"/>
      <c r="N149" s="90"/>
      <c r="O149" s="90"/>
      <c r="P149" s="89"/>
      <c r="Q149" s="91"/>
      <c r="R149" s="90"/>
      <c r="S149" s="91"/>
      <c r="T149" s="91"/>
      <c r="U149" s="91"/>
      <c r="V149" s="91"/>
      <c r="W149" s="91"/>
      <c r="X149" s="91"/>
      <c r="Y149" s="91"/>
      <c r="Z149" s="93"/>
    </row>
    <row r="150" spans="1:26" ht="15.75" x14ac:dyDescent="0.25">
      <c r="A150" s="88"/>
      <c r="B150" s="88"/>
      <c r="C150" s="89"/>
      <c r="D150" s="90"/>
      <c r="E150" s="90"/>
      <c r="F150" s="89"/>
      <c r="G150" s="90"/>
      <c r="H150" s="90"/>
      <c r="I150" s="91"/>
      <c r="J150" s="91"/>
      <c r="K150" s="92"/>
      <c r="L150" s="88"/>
      <c r="M150" s="88"/>
      <c r="N150" s="90"/>
      <c r="O150" s="90"/>
      <c r="P150" s="89"/>
      <c r="Q150" s="91"/>
      <c r="R150" s="90"/>
      <c r="S150" s="91"/>
      <c r="T150" s="91"/>
      <c r="U150" s="91"/>
      <c r="V150" s="91"/>
      <c r="W150" s="91"/>
      <c r="X150" s="91"/>
      <c r="Y150" s="91"/>
      <c r="Z150" s="93"/>
    </row>
    <row r="151" spans="1:26" ht="15.75" x14ac:dyDescent="0.25">
      <c r="A151" s="88"/>
      <c r="B151" s="88"/>
      <c r="C151" s="89"/>
      <c r="D151" s="90"/>
      <c r="E151" s="90"/>
      <c r="F151" s="89"/>
      <c r="G151" s="90"/>
      <c r="H151" s="90"/>
      <c r="I151" s="91"/>
      <c r="J151" s="91"/>
      <c r="K151" s="92"/>
      <c r="L151" s="88"/>
      <c r="M151" s="88"/>
      <c r="N151" s="90"/>
      <c r="O151" s="90"/>
      <c r="P151" s="89"/>
      <c r="Q151" s="91"/>
      <c r="R151" s="90"/>
      <c r="S151" s="91"/>
      <c r="T151" s="91"/>
      <c r="U151" s="91"/>
      <c r="V151" s="91"/>
      <c r="W151" s="91"/>
      <c r="X151" s="91"/>
      <c r="Y151" s="91"/>
      <c r="Z151" s="93"/>
    </row>
    <row r="152" spans="1:26" ht="15.75" x14ac:dyDescent="0.25">
      <c r="A152" s="88"/>
      <c r="B152" s="88"/>
      <c r="C152" s="89"/>
      <c r="D152" s="90"/>
      <c r="E152" s="90"/>
      <c r="F152" s="89"/>
      <c r="G152" s="90"/>
      <c r="H152" s="90"/>
      <c r="I152" s="91"/>
      <c r="J152" s="91"/>
      <c r="K152" s="92"/>
      <c r="L152" s="88"/>
      <c r="M152" s="88"/>
      <c r="N152" s="90"/>
      <c r="O152" s="90"/>
      <c r="P152" s="89"/>
      <c r="Q152" s="91"/>
      <c r="R152" s="90"/>
      <c r="S152" s="91"/>
      <c r="T152" s="91"/>
      <c r="U152" s="91"/>
      <c r="V152" s="91"/>
      <c r="W152" s="91"/>
      <c r="X152" s="91"/>
      <c r="Y152" s="91"/>
      <c r="Z152" s="93"/>
    </row>
    <row r="153" spans="1:26" ht="15.75" x14ac:dyDescent="0.25">
      <c r="A153" s="88"/>
      <c r="B153" s="88"/>
      <c r="C153" s="89"/>
      <c r="D153" s="90"/>
      <c r="E153" s="90"/>
      <c r="F153" s="89"/>
      <c r="G153" s="90"/>
      <c r="H153" s="90"/>
      <c r="I153" s="91"/>
      <c r="J153" s="91"/>
      <c r="K153" s="92"/>
      <c r="L153" s="88"/>
      <c r="M153" s="88"/>
      <c r="N153" s="90"/>
      <c r="O153" s="90"/>
      <c r="P153" s="89"/>
      <c r="Q153" s="91"/>
      <c r="R153" s="90"/>
      <c r="S153" s="91"/>
      <c r="T153" s="91"/>
      <c r="U153" s="91"/>
      <c r="V153" s="91"/>
      <c r="W153" s="91"/>
      <c r="X153" s="91"/>
      <c r="Y153" s="91"/>
      <c r="Z153" s="93"/>
    </row>
    <row r="154" spans="1:26" ht="15.75" x14ac:dyDescent="0.25">
      <c r="A154" s="88"/>
      <c r="B154" s="88"/>
      <c r="C154" s="89"/>
      <c r="D154" s="90"/>
      <c r="E154" s="90"/>
      <c r="F154" s="89"/>
      <c r="G154" s="90"/>
      <c r="H154" s="90"/>
      <c r="I154" s="91"/>
      <c r="J154" s="91"/>
      <c r="K154" s="92"/>
      <c r="L154" s="88"/>
      <c r="M154" s="88"/>
      <c r="N154" s="90"/>
      <c r="O154" s="90"/>
      <c r="P154" s="89"/>
      <c r="Q154" s="91"/>
      <c r="R154" s="90"/>
      <c r="S154" s="91"/>
      <c r="T154" s="91"/>
      <c r="U154" s="91"/>
      <c r="V154" s="91"/>
      <c r="W154" s="91"/>
      <c r="X154" s="91"/>
      <c r="Y154" s="91"/>
      <c r="Z154" s="93"/>
    </row>
    <row r="155" spans="1:26" ht="15.75" x14ac:dyDescent="0.25">
      <c r="A155" s="88"/>
      <c r="B155" s="88"/>
      <c r="C155" s="89"/>
      <c r="D155" s="90"/>
      <c r="E155" s="90"/>
      <c r="F155" s="89"/>
      <c r="G155" s="90"/>
      <c r="H155" s="90"/>
      <c r="I155" s="91"/>
      <c r="J155" s="91"/>
      <c r="K155" s="92"/>
      <c r="L155" s="88"/>
      <c r="M155" s="88"/>
      <c r="N155" s="90"/>
      <c r="O155" s="90"/>
      <c r="P155" s="89"/>
      <c r="Q155" s="91"/>
      <c r="R155" s="90"/>
      <c r="S155" s="91"/>
      <c r="T155" s="91"/>
      <c r="U155" s="91"/>
      <c r="V155" s="91"/>
      <c r="W155" s="91"/>
      <c r="X155" s="91"/>
      <c r="Y155" s="91"/>
      <c r="Z155" s="93"/>
    </row>
    <row r="156" spans="1:26" ht="15.75" x14ac:dyDescent="0.25">
      <c r="A156" s="88"/>
      <c r="B156" s="88"/>
      <c r="C156" s="89"/>
      <c r="D156" s="90"/>
      <c r="E156" s="90"/>
      <c r="F156" s="89"/>
      <c r="G156" s="90"/>
      <c r="H156" s="90"/>
      <c r="I156" s="91"/>
      <c r="J156" s="91"/>
      <c r="K156" s="92"/>
      <c r="L156" s="88"/>
      <c r="M156" s="88"/>
      <c r="N156" s="90"/>
      <c r="O156" s="90"/>
      <c r="P156" s="89"/>
      <c r="Q156" s="91"/>
      <c r="R156" s="90"/>
      <c r="S156" s="91"/>
      <c r="T156" s="91"/>
      <c r="U156" s="91"/>
      <c r="V156" s="91"/>
      <c r="W156" s="91"/>
      <c r="X156" s="91"/>
      <c r="Y156" s="91"/>
      <c r="Z156" s="93"/>
    </row>
    <row r="157" spans="1:26" ht="15.75" x14ac:dyDescent="0.25">
      <c r="A157" s="88"/>
      <c r="B157" s="88"/>
      <c r="C157" s="89"/>
      <c r="D157" s="90"/>
      <c r="E157" s="90"/>
      <c r="F157" s="89"/>
      <c r="G157" s="90"/>
      <c r="H157" s="90"/>
      <c r="I157" s="91"/>
      <c r="J157" s="91"/>
      <c r="K157" s="92"/>
      <c r="L157" s="88"/>
      <c r="M157" s="88"/>
      <c r="N157" s="90"/>
      <c r="O157" s="90"/>
      <c r="P157" s="89"/>
      <c r="Q157" s="91"/>
      <c r="R157" s="90"/>
      <c r="S157" s="91"/>
      <c r="T157" s="91"/>
      <c r="U157" s="91"/>
      <c r="V157" s="91"/>
      <c r="W157" s="91"/>
      <c r="X157" s="91"/>
      <c r="Y157" s="91"/>
      <c r="Z157" s="93"/>
    </row>
    <row r="158" spans="1:26" ht="15.75" x14ac:dyDescent="0.25">
      <c r="A158" s="88"/>
      <c r="B158" s="88"/>
      <c r="C158" s="89"/>
      <c r="D158" s="90"/>
      <c r="E158" s="90"/>
      <c r="F158" s="89"/>
      <c r="G158" s="90"/>
      <c r="H158" s="90"/>
      <c r="I158" s="91"/>
      <c r="J158" s="91"/>
      <c r="K158" s="92"/>
      <c r="L158" s="88"/>
      <c r="M158" s="88"/>
      <c r="N158" s="90"/>
      <c r="O158" s="90"/>
      <c r="P158" s="89"/>
      <c r="Q158" s="91"/>
      <c r="R158" s="90"/>
      <c r="S158" s="91"/>
      <c r="T158" s="91"/>
      <c r="U158" s="91"/>
      <c r="V158" s="91"/>
      <c r="W158" s="91"/>
      <c r="X158" s="91"/>
      <c r="Y158" s="91"/>
      <c r="Z158" s="93"/>
    </row>
    <row r="159" spans="1:26" ht="15.75" x14ac:dyDescent="0.25">
      <c r="A159" s="88"/>
      <c r="B159" s="88"/>
      <c r="C159" s="89"/>
      <c r="D159" s="90"/>
      <c r="E159" s="90"/>
      <c r="F159" s="89"/>
      <c r="G159" s="90"/>
      <c r="H159" s="90"/>
      <c r="I159" s="91"/>
      <c r="J159" s="91"/>
      <c r="K159" s="92"/>
      <c r="L159" s="88"/>
      <c r="M159" s="88"/>
      <c r="N159" s="90"/>
      <c r="O159" s="90"/>
      <c r="P159" s="89"/>
      <c r="Q159" s="91"/>
      <c r="R159" s="90"/>
      <c r="S159" s="91"/>
      <c r="T159" s="91"/>
      <c r="U159" s="91"/>
      <c r="V159" s="91"/>
      <c r="W159" s="91"/>
      <c r="X159" s="91"/>
      <c r="Y159" s="91"/>
      <c r="Z159" s="93"/>
    </row>
    <row r="160" spans="1:26" ht="15.75" x14ac:dyDescent="0.25">
      <c r="A160" s="88"/>
      <c r="B160" s="88"/>
      <c r="C160" s="89"/>
      <c r="D160" s="90"/>
      <c r="E160" s="90"/>
      <c r="F160" s="89"/>
      <c r="G160" s="90"/>
      <c r="H160" s="90"/>
      <c r="I160" s="91"/>
      <c r="J160" s="91"/>
      <c r="K160" s="92"/>
      <c r="L160" s="88"/>
      <c r="M160" s="88"/>
      <c r="N160" s="90"/>
      <c r="O160" s="90"/>
      <c r="P160" s="89"/>
      <c r="Q160" s="91"/>
      <c r="R160" s="90"/>
      <c r="S160" s="91"/>
      <c r="T160" s="91"/>
      <c r="U160" s="91"/>
      <c r="V160" s="91"/>
      <c r="W160" s="91"/>
      <c r="X160" s="91"/>
      <c r="Y160" s="91"/>
      <c r="Z160" s="93"/>
    </row>
    <row r="161" spans="1:26" ht="15.75" x14ac:dyDescent="0.25">
      <c r="A161" s="88"/>
      <c r="B161" s="88"/>
      <c r="C161" s="89"/>
      <c r="D161" s="90"/>
      <c r="E161" s="90"/>
      <c r="F161" s="89"/>
      <c r="G161" s="90"/>
      <c r="H161" s="90"/>
      <c r="I161" s="91"/>
      <c r="J161" s="91"/>
      <c r="K161" s="92"/>
      <c r="L161" s="88"/>
      <c r="M161" s="88"/>
      <c r="N161" s="90"/>
      <c r="O161" s="90"/>
      <c r="P161" s="89"/>
      <c r="Q161" s="91"/>
      <c r="R161" s="90"/>
      <c r="S161" s="91"/>
      <c r="T161" s="91"/>
      <c r="U161" s="91"/>
      <c r="V161" s="91"/>
      <c r="W161" s="91"/>
      <c r="X161" s="91"/>
      <c r="Y161" s="91"/>
      <c r="Z161" s="93"/>
    </row>
    <row r="162" spans="1:26" ht="15.75" x14ac:dyDescent="0.25">
      <c r="A162" s="88"/>
      <c r="B162" s="88"/>
      <c r="C162" s="89"/>
      <c r="D162" s="90"/>
      <c r="E162" s="90"/>
      <c r="F162" s="89"/>
      <c r="G162" s="90"/>
      <c r="H162" s="90"/>
      <c r="I162" s="91"/>
      <c r="J162" s="91"/>
      <c r="K162" s="92"/>
      <c r="L162" s="88"/>
      <c r="M162" s="88"/>
      <c r="N162" s="90"/>
      <c r="O162" s="90"/>
      <c r="P162" s="89"/>
      <c r="Q162" s="91"/>
      <c r="R162" s="90"/>
      <c r="S162" s="91"/>
      <c r="T162" s="91"/>
      <c r="U162" s="91"/>
      <c r="V162" s="91"/>
      <c r="W162" s="91"/>
      <c r="X162" s="91"/>
      <c r="Y162" s="91"/>
      <c r="Z162" s="93"/>
    </row>
    <row r="163" spans="1:26" ht="15.75" x14ac:dyDescent="0.25">
      <c r="A163" s="88"/>
      <c r="B163" s="88"/>
      <c r="C163" s="89"/>
      <c r="D163" s="90"/>
      <c r="E163" s="90"/>
      <c r="F163" s="89"/>
      <c r="G163" s="90"/>
      <c r="H163" s="90"/>
      <c r="I163" s="91"/>
      <c r="J163" s="91"/>
      <c r="K163" s="92"/>
      <c r="L163" s="88"/>
      <c r="M163" s="88"/>
      <c r="N163" s="90"/>
      <c r="O163" s="90"/>
      <c r="P163" s="89"/>
      <c r="Q163" s="91"/>
      <c r="R163" s="90"/>
      <c r="S163" s="91"/>
      <c r="T163" s="91"/>
      <c r="U163" s="91"/>
      <c r="V163" s="91"/>
      <c r="W163" s="91"/>
      <c r="X163" s="91"/>
      <c r="Y163" s="91"/>
      <c r="Z163" s="93"/>
    </row>
    <row r="164" spans="1:26" ht="15.75" x14ac:dyDescent="0.25">
      <c r="A164" s="88"/>
      <c r="B164" s="88"/>
      <c r="C164" s="89"/>
      <c r="D164" s="90"/>
      <c r="E164" s="90"/>
      <c r="F164" s="89"/>
      <c r="G164" s="90"/>
      <c r="H164" s="90"/>
      <c r="I164" s="91"/>
      <c r="J164" s="91"/>
      <c r="K164" s="92"/>
      <c r="L164" s="88"/>
      <c r="M164" s="88"/>
      <c r="N164" s="90"/>
      <c r="O164" s="90"/>
      <c r="P164" s="89"/>
      <c r="Q164" s="91"/>
      <c r="R164" s="90"/>
      <c r="S164" s="91"/>
      <c r="T164" s="91"/>
      <c r="U164" s="91"/>
      <c r="V164" s="91"/>
      <c r="W164" s="91"/>
      <c r="X164" s="91"/>
      <c r="Y164" s="91"/>
      <c r="Z164" s="93"/>
    </row>
    <row r="165" spans="1:26" ht="15.75" x14ac:dyDescent="0.25">
      <c r="A165" s="88"/>
      <c r="B165" s="88"/>
      <c r="C165" s="89"/>
      <c r="D165" s="90"/>
      <c r="E165" s="90"/>
      <c r="F165" s="89"/>
      <c r="G165" s="90"/>
      <c r="H165" s="90"/>
      <c r="I165" s="91"/>
      <c r="J165" s="91"/>
      <c r="K165" s="92"/>
      <c r="L165" s="88"/>
      <c r="M165" s="88"/>
      <c r="N165" s="90"/>
      <c r="O165" s="90"/>
      <c r="P165" s="89"/>
      <c r="Q165" s="91"/>
      <c r="R165" s="90"/>
      <c r="S165" s="91"/>
      <c r="T165" s="91"/>
      <c r="U165" s="91"/>
      <c r="V165" s="91"/>
      <c r="W165" s="91"/>
      <c r="X165" s="91"/>
      <c r="Y165" s="91"/>
      <c r="Z165" s="93"/>
    </row>
    <row r="166" spans="1:26" ht="15.75" x14ac:dyDescent="0.25">
      <c r="A166" s="88"/>
      <c r="B166" s="88"/>
      <c r="C166" s="89"/>
      <c r="D166" s="90"/>
      <c r="E166" s="90"/>
      <c r="F166" s="89"/>
      <c r="G166" s="90"/>
      <c r="H166" s="90"/>
      <c r="I166" s="91"/>
      <c r="J166" s="91"/>
      <c r="K166" s="92"/>
      <c r="L166" s="88"/>
      <c r="M166" s="88"/>
      <c r="N166" s="90"/>
      <c r="O166" s="90"/>
      <c r="P166" s="89"/>
      <c r="Q166" s="91"/>
      <c r="R166" s="90"/>
      <c r="S166" s="91"/>
      <c r="T166" s="91"/>
      <c r="U166" s="91"/>
      <c r="V166" s="91"/>
      <c r="W166" s="91"/>
      <c r="X166" s="91"/>
      <c r="Y166" s="91"/>
      <c r="Z166" s="93"/>
    </row>
    <row r="167" spans="1:26" ht="15.75" x14ac:dyDescent="0.25">
      <c r="A167" s="88"/>
      <c r="B167" s="88"/>
      <c r="C167" s="89"/>
      <c r="D167" s="90"/>
      <c r="E167" s="90"/>
      <c r="F167" s="89"/>
      <c r="G167" s="90"/>
      <c r="H167" s="90"/>
      <c r="I167" s="91"/>
      <c r="J167" s="91"/>
      <c r="K167" s="92"/>
      <c r="L167" s="88"/>
      <c r="M167" s="88"/>
      <c r="N167" s="90"/>
      <c r="O167" s="90"/>
      <c r="P167" s="89"/>
      <c r="Q167" s="91"/>
      <c r="R167" s="90"/>
      <c r="S167" s="91"/>
      <c r="T167" s="91"/>
      <c r="U167" s="91"/>
      <c r="V167" s="91"/>
      <c r="W167" s="91"/>
      <c r="X167" s="91"/>
      <c r="Y167" s="91"/>
      <c r="Z167" s="93"/>
    </row>
    <row r="168" spans="1:26" ht="15.75" x14ac:dyDescent="0.25">
      <c r="A168" s="88"/>
      <c r="B168" s="88"/>
      <c r="C168" s="89"/>
      <c r="D168" s="90"/>
      <c r="E168" s="90"/>
      <c r="F168" s="89"/>
      <c r="G168" s="90"/>
      <c r="H168" s="90"/>
      <c r="I168" s="91"/>
      <c r="J168" s="91"/>
      <c r="K168" s="92"/>
      <c r="L168" s="88"/>
      <c r="M168" s="88"/>
      <c r="N168" s="90"/>
      <c r="O168" s="90"/>
      <c r="P168" s="89"/>
      <c r="Q168" s="91"/>
      <c r="R168" s="90"/>
      <c r="S168" s="91"/>
      <c r="T168" s="91"/>
      <c r="U168" s="91"/>
      <c r="V168" s="91"/>
      <c r="W168" s="91"/>
      <c r="X168" s="91"/>
      <c r="Y168" s="91"/>
      <c r="Z168" s="93"/>
    </row>
    <row r="169" spans="1:26" ht="15.75" x14ac:dyDescent="0.25">
      <c r="A169" s="88"/>
      <c r="B169" s="88"/>
      <c r="C169" s="89"/>
      <c r="D169" s="90"/>
      <c r="E169" s="90"/>
      <c r="F169" s="89"/>
      <c r="G169" s="90"/>
      <c r="H169" s="90"/>
      <c r="I169" s="91"/>
      <c r="J169" s="91"/>
      <c r="K169" s="92"/>
      <c r="L169" s="88"/>
      <c r="M169" s="88"/>
      <c r="N169" s="90"/>
      <c r="O169" s="90"/>
      <c r="P169" s="89"/>
      <c r="Q169" s="91"/>
      <c r="R169" s="90"/>
      <c r="S169" s="91"/>
      <c r="T169" s="91"/>
      <c r="U169" s="91"/>
      <c r="V169" s="91"/>
      <c r="W169" s="91"/>
      <c r="X169" s="91"/>
      <c r="Y169" s="91"/>
      <c r="Z169" s="93"/>
    </row>
    <row r="170" spans="1:26" ht="15.75" x14ac:dyDescent="0.25">
      <c r="A170" s="88"/>
      <c r="B170" s="88"/>
      <c r="C170" s="89"/>
      <c r="D170" s="90"/>
      <c r="E170" s="90"/>
      <c r="F170" s="89"/>
      <c r="G170" s="90"/>
      <c r="H170" s="90"/>
      <c r="I170" s="91"/>
      <c r="J170" s="91"/>
      <c r="K170" s="92"/>
      <c r="L170" s="88"/>
      <c r="M170" s="88"/>
      <c r="N170" s="90"/>
      <c r="O170" s="90"/>
      <c r="P170" s="89"/>
      <c r="Q170" s="91"/>
      <c r="R170" s="90"/>
      <c r="S170" s="91"/>
      <c r="T170" s="91"/>
      <c r="U170" s="91"/>
      <c r="V170" s="91"/>
      <c r="W170" s="91"/>
      <c r="X170" s="91"/>
      <c r="Y170" s="91"/>
      <c r="Z170" s="93"/>
    </row>
    <row r="171" spans="1:26" ht="15.75" x14ac:dyDescent="0.25">
      <c r="A171" s="88"/>
      <c r="B171" s="88"/>
      <c r="C171" s="89"/>
      <c r="D171" s="90"/>
      <c r="E171" s="90"/>
      <c r="F171" s="89"/>
      <c r="G171" s="90"/>
      <c r="H171" s="90"/>
      <c r="I171" s="91"/>
      <c r="J171" s="91"/>
      <c r="K171" s="92"/>
      <c r="L171" s="88"/>
      <c r="M171" s="88"/>
      <c r="N171" s="90"/>
      <c r="O171" s="90"/>
      <c r="P171" s="89"/>
      <c r="Q171" s="91"/>
      <c r="R171" s="90"/>
      <c r="S171" s="91"/>
      <c r="T171" s="91"/>
      <c r="U171" s="91"/>
      <c r="V171" s="91"/>
      <c r="W171" s="91"/>
      <c r="X171" s="91"/>
      <c r="Y171" s="91"/>
      <c r="Z171" s="93"/>
    </row>
    <row r="172" spans="1:26" ht="15.75" x14ac:dyDescent="0.25">
      <c r="A172" s="88"/>
      <c r="B172" s="88"/>
      <c r="C172" s="89"/>
      <c r="D172" s="90"/>
      <c r="E172" s="90"/>
      <c r="F172" s="89"/>
      <c r="G172" s="90"/>
      <c r="H172" s="90"/>
      <c r="I172" s="91"/>
      <c r="J172" s="91"/>
      <c r="K172" s="92"/>
      <c r="L172" s="88"/>
      <c r="M172" s="88"/>
      <c r="N172" s="90"/>
      <c r="O172" s="90"/>
      <c r="P172" s="89"/>
      <c r="Q172" s="91"/>
      <c r="R172" s="90"/>
      <c r="S172" s="91"/>
      <c r="T172" s="91"/>
      <c r="U172" s="91"/>
      <c r="V172" s="91"/>
      <c r="W172" s="91"/>
      <c r="X172" s="91"/>
      <c r="Y172" s="91"/>
      <c r="Z172" s="93"/>
    </row>
    <row r="173" spans="1:26" ht="15.75" x14ac:dyDescent="0.25">
      <c r="A173" s="88"/>
      <c r="B173" s="88"/>
      <c r="C173" s="89"/>
      <c r="D173" s="90"/>
      <c r="E173" s="90"/>
      <c r="F173" s="89"/>
      <c r="G173" s="90"/>
      <c r="H173" s="90"/>
      <c r="I173" s="91"/>
      <c r="J173" s="91"/>
      <c r="K173" s="92"/>
      <c r="L173" s="88"/>
      <c r="M173" s="88"/>
      <c r="N173" s="90"/>
      <c r="O173" s="90"/>
      <c r="P173" s="89"/>
      <c r="Q173" s="91"/>
      <c r="R173" s="90"/>
      <c r="S173" s="91"/>
      <c r="T173" s="91"/>
      <c r="U173" s="91"/>
      <c r="V173" s="91"/>
      <c r="W173" s="91"/>
      <c r="X173" s="91"/>
      <c r="Y173" s="91"/>
      <c r="Z173" s="93"/>
    </row>
    <row r="174" spans="1:26" ht="15.75" x14ac:dyDescent="0.25">
      <c r="A174" s="88"/>
      <c r="B174" s="88"/>
      <c r="C174" s="89"/>
      <c r="D174" s="90"/>
      <c r="E174" s="90"/>
      <c r="F174" s="89"/>
      <c r="G174" s="90"/>
      <c r="H174" s="90"/>
      <c r="I174" s="91"/>
      <c r="J174" s="91"/>
      <c r="K174" s="92"/>
      <c r="L174" s="88"/>
      <c r="M174" s="88"/>
      <c r="N174" s="90"/>
      <c r="O174" s="90"/>
      <c r="P174" s="89"/>
      <c r="Q174" s="91"/>
      <c r="R174" s="90"/>
      <c r="S174" s="91"/>
      <c r="T174" s="91"/>
      <c r="U174" s="91"/>
      <c r="V174" s="91"/>
      <c r="W174" s="91"/>
      <c r="X174" s="91"/>
      <c r="Y174" s="91"/>
      <c r="Z174" s="93"/>
    </row>
    <row r="175" spans="1:26" ht="15.75" x14ac:dyDescent="0.25">
      <c r="A175" s="88"/>
      <c r="B175" s="88"/>
      <c r="C175" s="89"/>
      <c r="D175" s="90"/>
      <c r="E175" s="90"/>
      <c r="F175" s="89"/>
      <c r="G175" s="90"/>
      <c r="H175" s="90"/>
      <c r="I175" s="91"/>
      <c r="J175" s="91"/>
      <c r="K175" s="92"/>
      <c r="L175" s="88"/>
      <c r="M175" s="88"/>
      <c r="N175" s="90"/>
      <c r="O175" s="90"/>
      <c r="P175" s="89"/>
      <c r="Q175" s="91"/>
      <c r="R175" s="90"/>
      <c r="S175" s="91"/>
      <c r="T175" s="91"/>
      <c r="U175" s="91"/>
      <c r="V175" s="91"/>
      <c r="W175" s="91"/>
      <c r="X175" s="91"/>
      <c r="Y175" s="91"/>
      <c r="Z175" s="93"/>
    </row>
    <row r="176" spans="1:26" ht="15.75" x14ac:dyDescent="0.25">
      <c r="A176" s="88"/>
      <c r="B176" s="88"/>
      <c r="C176" s="89"/>
      <c r="D176" s="90"/>
      <c r="E176" s="90"/>
      <c r="F176" s="89"/>
      <c r="G176" s="90"/>
      <c r="H176" s="90"/>
      <c r="I176" s="91"/>
      <c r="J176" s="91"/>
      <c r="K176" s="92"/>
      <c r="L176" s="88"/>
      <c r="M176" s="88"/>
      <c r="N176" s="90"/>
      <c r="O176" s="90"/>
      <c r="P176" s="89"/>
      <c r="Q176" s="91"/>
      <c r="R176" s="90"/>
      <c r="S176" s="91"/>
      <c r="T176" s="91"/>
      <c r="U176" s="91"/>
      <c r="V176" s="91"/>
      <c r="W176" s="91"/>
      <c r="X176" s="91"/>
      <c r="Y176" s="91"/>
      <c r="Z176" s="93"/>
    </row>
    <row r="177" spans="1:26" ht="15.75" x14ac:dyDescent="0.25">
      <c r="A177" s="88"/>
      <c r="B177" s="88"/>
      <c r="C177" s="89"/>
      <c r="D177" s="90"/>
      <c r="E177" s="90"/>
      <c r="F177" s="89"/>
      <c r="G177" s="90"/>
      <c r="H177" s="90"/>
      <c r="I177" s="91"/>
      <c r="J177" s="91"/>
      <c r="K177" s="92"/>
      <c r="L177" s="88"/>
      <c r="M177" s="88"/>
      <c r="N177" s="90"/>
      <c r="O177" s="90"/>
      <c r="P177" s="89"/>
      <c r="Q177" s="91"/>
      <c r="R177" s="90"/>
      <c r="S177" s="91"/>
      <c r="T177" s="91"/>
      <c r="U177" s="91"/>
      <c r="V177" s="91"/>
      <c r="W177" s="91"/>
      <c r="X177" s="91"/>
      <c r="Y177" s="91"/>
      <c r="Z177" s="93"/>
    </row>
    <row r="178" spans="1:26" ht="15.75" x14ac:dyDescent="0.25">
      <c r="A178" s="88"/>
      <c r="B178" s="88"/>
      <c r="C178" s="89"/>
      <c r="D178" s="90"/>
      <c r="E178" s="90"/>
      <c r="F178" s="89"/>
      <c r="G178" s="90"/>
      <c r="H178" s="90"/>
      <c r="I178" s="91"/>
      <c r="J178" s="91"/>
      <c r="K178" s="92"/>
      <c r="L178" s="88"/>
      <c r="M178" s="88"/>
      <c r="N178" s="90"/>
      <c r="O178" s="90"/>
      <c r="P178" s="89"/>
      <c r="Q178" s="91"/>
      <c r="R178" s="90"/>
      <c r="S178" s="91"/>
      <c r="T178" s="91"/>
      <c r="U178" s="91"/>
      <c r="V178" s="91"/>
      <c r="W178" s="91"/>
      <c r="X178" s="91"/>
      <c r="Y178" s="91"/>
      <c r="Z178" s="93"/>
    </row>
    <row r="179" spans="1:26" ht="15.75" x14ac:dyDescent="0.25">
      <c r="A179" s="88"/>
      <c r="B179" s="88"/>
      <c r="C179" s="89"/>
      <c r="D179" s="90"/>
      <c r="E179" s="90"/>
      <c r="F179" s="89"/>
      <c r="G179" s="90"/>
      <c r="H179" s="90"/>
      <c r="I179" s="91"/>
      <c r="J179" s="91"/>
      <c r="K179" s="92"/>
      <c r="L179" s="88"/>
      <c r="M179" s="88"/>
      <c r="N179" s="90"/>
      <c r="O179" s="90"/>
      <c r="P179" s="89"/>
      <c r="Q179" s="91"/>
      <c r="R179" s="90"/>
      <c r="S179" s="91"/>
      <c r="T179" s="91"/>
      <c r="U179" s="91"/>
      <c r="V179" s="91"/>
      <c r="W179" s="91"/>
      <c r="X179" s="91"/>
      <c r="Y179" s="91"/>
      <c r="Z179" s="93"/>
    </row>
    <row r="180" spans="1:26" ht="15.75" x14ac:dyDescent="0.25">
      <c r="A180" s="88"/>
      <c r="B180" s="88"/>
      <c r="C180" s="89"/>
      <c r="D180" s="90"/>
      <c r="E180" s="90"/>
      <c r="F180" s="89"/>
      <c r="G180" s="90"/>
      <c r="H180" s="90"/>
      <c r="I180" s="91"/>
      <c r="J180" s="91"/>
      <c r="K180" s="92"/>
      <c r="L180" s="88"/>
      <c r="M180" s="88"/>
      <c r="N180" s="90"/>
      <c r="O180" s="90"/>
      <c r="P180" s="89"/>
      <c r="Q180" s="91"/>
      <c r="R180" s="90"/>
      <c r="S180" s="91"/>
      <c r="T180" s="91"/>
      <c r="U180" s="91"/>
      <c r="V180" s="91"/>
      <c r="W180" s="91"/>
      <c r="X180" s="91"/>
      <c r="Y180" s="91"/>
      <c r="Z180" s="93"/>
    </row>
    <row r="181" spans="1:26" ht="15.75" x14ac:dyDescent="0.25">
      <c r="A181" s="88"/>
      <c r="B181" s="88"/>
      <c r="C181" s="89"/>
      <c r="D181" s="90"/>
      <c r="E181" s="90"/>
      <c r="F181" s="89"/>
      <c r="G181" s="90"/>
      <c r="H181" s="90"/>
      <c r="I181" s="91"/>
      <c r="J181" s="91"/>
      <c r="K181" s="92"/>
      <c r="L181" s="88"/>
      <c r="M181" s="88"/>
      <c r="N181" s="90"/>
      <c r="O181" s="90"/>
      <c r="P181" s="89"/>
      <c r="Q181" s="91"/>
      <c r="R181" s="90"/>
      <c r="S181" s="91"/>
      <c r="T181" s="91"/>
      <c r="U181" s="91"/>
      <c r="V181" s="91"/>
      <c r="W181" s="91"/>
      <c r="X181" s="91"/>
      <c r="Y181" s="91"/>
      <c r="Z181" s="93"/>
    </row>
    <row r="182" spans="1:26" ht="15.75" x14ac:dyDescent="0.25">
      <c r="A182" s="88"/>
      <c r="B182" s="88"/>
      <c r="C182" s="89"/>
      <c r="D182" s="90"/>
      <c r="E182" s="90"/>
      <c r="F182" s="89"/>
      <c r="G182" s="90"/>
      <c r="H182" s="90"/>
      <c r="I182" s="91"/>
      <c r="J182" s="91"/>
      <c r="K182" s="92"/>
      <c r="L182" s="88"/>
      <c r="M182" s="88"/>
      <c r="N182" s="90"/>
      <c r="O182" s="90"/>
      <c r="P182" s="89"/>
      <c r="Q182" s="91"/>
      <c r="R182" s="90"/>
      <c r="S182" s="91"/>
      <c r="T182" s="91"/>
      <c r="U182" s="91"/>
      <c r="V182" s="91"/>
      <c r="W182" s="91"/>
      <c r="X182" s="91"/>
      <c r="Y182" s="91"/>
      <c r="Z182" s="93"/>
    </row>
    <row r="183" spans="1:26" ht="15.75" x14ac:dyDescent="0.25">
      <c r="A183" s="88"/>
      <c r="B183" s="88"/>
      <c r="C183" s="89"/>
      <c r="D183" s="90"/>
      <c r="E183" s="90"/>
      <c r="F183" s="89"/>
      <c r="G183" s="90"/>
      <c r="H183" s="90"/>
      <c r="I183" s="91"/>
      <c r="J183" s="91"/>
      <c r="K183" s="92"/>
      <c r="L183" s="88"/>
      <c r="M183" s="88"/>
      <c r="N183" s="90"/>
      <c r="O183" s="90"/>
      <c r="P183" s="89"/>
      <c r="Q183" s="91"/>
      <c r="R183" s="90"/>
      <c r="S183" s="91"/>
      <c r="T183" s="91"/>
      <c r="U183" s="91"/>
      <c r="V183" s="91"/>
      <c r="W183" s="91"/>
      <c r="X183" s="91"/>
      <c r="Y183" s="91"/>
      <c r="Z183" s="93"/>
    </row>
    <row r="184" spans="1:26" ht="15.75" x14ac:dyDescent="0.25">
      <c r="A184" s="88"/>
      <c r="B184" s="88"/>
      <c r="C184" s="89"/>
      <c r="D184" s="90"/>
      <c r="E184" s="90"/>
      <c r="F184" s="89"/>
      <c r="G184" s="90"/>
      <c r="H184" s="90"/>
      <c r="I184" s="91"/>
      <c r="J184" s="91"/>
      <c r="K184" s="92"/>
      <c r="L184" s="88"/>
      <c r="M184" s="88"/>
      <c r="N184" s="90"/>
      <c r="O184" s="90"/>
      <c r="P184" s="89"/>
      <c r="Q184" s="91"/>
      <c r="R184" s="90"/>
      <c r="S184" s="91"/>
      <c r="T184" s="91"/>
      <c r="U184" s="91"/>
      <c r="V184" s="91"/>
      <c r="W184" s="91"/>
      <c r="X184" s="91"/>
      <c r="Y184" s="91"/>
      <c r="Z184" s="93"/>
    </row>
    <row r="185" spans="1:26" ht="15.75" x14ac:dyDescent="0.25">
      <c r="A185" s="88"/>
      <c r="B185" s="88"/>
      <c r="C185" s="89"/>
      <c r="D185" s="90"/>
      <c r="E185" s="90"/>
      <c r="F185" s="89"/>
      <c r="G185" s="90"/>
      <c r="H185" s="90"/>
      <c r="I185" s="91"/>
      <c r="J185" s="91"/>
      <c r="K185" s="92"/>
      <c r="L185" s="88"/>
      <c r="M185" s="88"/>
      <c r="N185" s="90"/>
      <c r="O185" s="90"/>
      <c r="P185" s="89"/>
      <c r="Q185" s="91"/>
      <c r="R185" s="90"/>
      <c r="S185" s="91"/>
      <c r="T185" s="91"/>
      <c r="U185" s="91"/>
      <c r="V185" s="91"/>
      <c r="W185" s="91"/>
      <c r="X185" s="91"/>
      <c r="Y185" s="91"/>
      <c r="Z185" s="93"/>
    </row>
    <row r="186" spans="1:26" ht="15.75" x14ac:dyDescent="0.25">
      <c r="A186" s="88"/>
      <c r="B186" s="88"/>
      <c r="C186" s="89"/>
      <c r="D186" s="90"/>
      <c r="E186" s="90"/>
      <c r="F186" s="89"/>
      <c r="G186" s="90"/>
      <c r="H186" s="90"/>
      <c r="I186" s="91"/>
      <c r="J186" s="91"/>
      <c r="K186" s="92"/>
      <c r="L186" s="88"/>
      <c r="M186" s="88"/>
      <c r="N186" s="90"/>
      <c r="O186" s="90"/>
      <c r="P186" s="89"/>
      <c r="Q186" s="91"/>
      <c r="R186" s="90"/>
      <c r="S186" s="91"/>
      <c r="T186" s="91"/>
      <c r="U186" s="91"/>
      <c r="V186" s="91"/>
      <c r="W186" s="91"/>
      <c r="X186" s="91"/>
      <c r="Y186" s="91"/>
      <c r="Z186" s="93"/>
    </row>
    <row r="187" spans="1:26" ht="15.75" x14ac:dyDescent="0.25">
      <c r="A187" s="88"/>
      <c r="B187" s="88"/>
      <c r="C187" s="89"/>
      <c r="D187" s="90"/>
      <c r="E187" s="90"/>
      <c r="F187" s="89"/>
      <c r="G187" s="90"/>
      <c r="H187" s="90"/>
      <c r="I187" s="91"/>
      <c r="J187" s="91"/>
      <c r="K187" s="92"/>
      <c r="L187" s="88"/>
      <c r="M187" s="88"/>
      <c r="N187" s="90"/>
      <c r="O187" s="90"/>
      <c r="P187" s="89"/>
      <c r="Q187" s="91"/>
      <c r="R187" s="90"/>
      <c r="S187" s="91"/>
      <c r="T187" s="91"/>
      <c r="U187" s="91"/>
      <c r="V187" s="91"/>
      <c r="W187" s="91"/>
      <c r="X187" s="91"/>
      <c r="Y187" s="91"/>
      <c r="Z187" s="93"/>
    </row>
    <row r="188" spans="1:26" ht="15.75" x14ac:dyDescent="0.25">
      <c r="A188" s="88"/>
      <c r="B188" s="88"/>
      <c r="C188" s="89"/>
      <c r="D188" s="90"/>
      <c r="E188" s="90"/>
      <c r="F188" s="89"/>
      <c r="G188" s="90"/>
      <c r="H188" s="90"/>
      <c r="I188" s="91"/>
      <c r="J188" s="91"/>
      <c r="K188" s="92"/>
      <c r="L188" s="88"/>
      <c r="M188" s="88"/>
      <c r="N188" s="90"/>
      <c r="O188" s="90"/>
      <c r="P188" s="89"/>
      <c r="Q188" s="91"/>
      <c r="R188" s="90"/>
      <c r="S188" s="91"/>
      <c r="T188" s="91"/>
      <c r="U188" s="91"/>
      <c r="V188" s="91"/>
      <c r="W188" s="91"/>
      <c r="X188" s="91"/>
      <c r="Y188" s="91"/>
      <c r="Z188" s="93"/>
    </row>
    <row r="189" spans="1:26" ht="15.75" x14ac:dyDescent="0.25">
      <c r="A189" s="88"/>
      <c r="B189" s="88"/>
      <c r="C189" s="89"/>
      <c r="D189" s="90"/>
      <c r="E189" s="90"/>
      <c r="F189" s="89"/>
      <c r="G189" s="90"/>
      <c r="H189" s="90"/>
      <c r="I189" s="91"/>
      <c r="J189" s="91"/>
      <c r="K189" s="92"/>
      <c r="L189" s="88"/>
      <c r="M189" s="88"/>
      <c r="N189" s="90"/>
      <c r="O189" s="90"/>
      <c r="P189" s="89"/>
      <c r="Q189" s="91"/>
      <c r="R189" s="90"/>
      <c r="S189" s="91"/>
      <c r="T189" s="91"/>
      <c r="U189" s="91"/>
      <c r="V189" s="91"/>
      <c r="W189" s="91"/>
      <c r="X189" s="91"/>
      <c r="Y189" s="91"/>
      <c r="Z189" s="93"/>
    </row>
    <row r="190" spans="1:26" ht="15.75" x14ac:dyDescent="0.25">
      <c r="A190" s="88"/>
      <c r="B190" s="88"/>
      <c r="C190" s="89"/>
      <c r="D190" s="90"/>
      <c r="E190" s="90"/>
      <c r="F190" s="89"/>
      <c r="G190" s="90"/>
      <c r="H190" s="90"/>
      <c r="I190" s="91"/>
      <c r="J190" s="91"/>
      <c r="K190" s="92"/>
      <c r="L190" s="88"/>
      <c r="M190" s="88"/>
      <c r="N190" s="90"/>
      <c r="O190" s="90"/>
      <c r="P190" s="89"/>
      <c r="Q190" s="91"/>
      <c r="R190" s="90"/>
      <c r="S190" s="91"/>
      <c r="T190" s="91"/>
      <c r="U190" s="91"/>
      <c r="V190" s="91"/>
      <c r="W190" s="91"/>
      <c r="X190" s="91"/>
      <c r="Y190" s="91"/>
      <c r="Z190" s="93"/>
    </row>
    <row r="191" spans="1:26" ht="15.75" x14ac:dyDescent="0.25">
      <c r="A191" s="88"/>
      <c r="B191" s="88"/>
      <c r="C191" s="89"/>
      <c r="D191" s="90"/>
      <c r="E191" s="90"/>
      <c r="F191" s="89"/>
      <c r="G191" s="90"/>
      <c r="H191" s="90"/>
      <c r="I191" s="91"/>
      <c r="J191" s="91"/>
      <c r="K191" s="92"/>
      <c r="L191" s="88"/>
      <c r="M191" s="88"/>
      <c r="N191" s="90"/>
      <c r="O191" s="90"/>
      <c r="P191" s="89"/>
      <c r="Q191" s="91"/>
      <c r="R191" s="90"/>
      <c r="S191" s="91"/>
      <c r="T191" s="91"/>
      <c r="U191" s="91"/>
      <c r="V191" s="91"/>
      <c r="W191" s="91"/>
      <c r="X191" s="91"/>
      <c r="Y191" s="91"/>
      <c r="Z191" s="93"/>
    </row>
    <row r="192" spans="1:26" ht="15.75" x14ac:dyDescent="0.25">
      <c r="A192" s="88"/>
      <c r="B192" s="88"/>
      <c r="C192" s="89"/>
      <c r="D192" s="90"/>
      <c r="E192" s="90"/>
      <c r="F192" s="89"/>
      <c r="G192" s="90"/>
      <c r="H192" s="90"/>
      <c r="I192" s="91"/>
      <c r="J192" s="91"/>
      <c r="K192" s="92"/>
      <c r="L192" s="88"/>
      <c r="M192" s="88"/>
      <c r="N192" s="90"/>
      <c r="O192" s="90"/>
      <c r="P192" s="89"/>
      <c r="Q192" s="91"/>
      <c r="R192" s="90"/>
      <c r="S192" s="91"/>
      <c r="T192" s="91"/>
      <c r="U192" s="91"/>
      <c r="V192" s="91"/>
      <c r="W192" s="91"/>
      <c r="X192" s="91"/>
      <c r="Y192" s="91"/>
      <c r="Z192" s="93"/>
    </row>
    <row r="193" spans="1:26" ht="15.75" x14ac:dyDescent="0.25">
      <c r="A193" s="88"/>
      <c r="B193" s="88"/>
      <c r="C193" s="89"/>
      <c r="D193" s="90"/>
      <c r="E193" s="90"/>
      <c r="F193" s="89"/>
      <c r="G193" s="90"/>
      <c r="H193" s="90"/>
      <c r="I193" s="91"/>
      <c r="J193" s="91"/>
      <c r="K193" s="92"/>
      <c r="L193" s="88"/>
      <c r="M193" s="88"/>
      <c r="N193" s="90"/>
      <c r="O193" s="90"/>
      <c r="P193" s="89"/>
      <c r="Q193" s="91"/>
      <c r="R193" s="90"/>
      <c r="S193" s="91"/>
      <c r="T193" s="91"/>
      <c r="U193" s="91"/>
      <c r="V193" s="91"/>
      <c r="W193" s="91"/>
      <c r="X193" s="91"/>
      <c r="Y193" s="91"/>
      <c r="Z193" s="93"/>
    </row>
    <row r="194" spans="1:26" ht="15.75" x14ac:dyDescent="0.25">
      <c r="A194" s="88"/>
      <c r="B194" s="88"/>
      <c r="C194" s="89"/>
      <c r="D194" s="90"/>
      <c r="E194" s="90"/>
      <c r="F194" s="89"/>
      <c r="G194" s="90"/>
      <c r="H194" s="90"/>
      <c r="I194" s="91"/>
      <c r="J194" s="91"/>
      <c r="K194" s="92"/>
      <c r="L194" s="88"/>
      <c r="M194" s="88"/>
      <c r="N194" s="90"/>
      <c r="O194" s="90"/>
      <c r="P194" s="89"/>
      <c r="Q194" s="91"/>
      <c r="R194" s="90"/>
      <c r="S194" s="91"/>
      <c r="T194" s="91"/>
      <c r="U194" s="91"/>
      <c r="V194" s="91"/>
      <c r="W194" s="91"/>
      <c r="X194" s="91"/>
      <c r="Y194" s="91"/>
      <c r="Z194" s="93"/>
    </row>
    <row r="195" spans="1:26" ht="15.75" x14ac:dyDescent="0.25">
      <c r="A195" s="88"/>
      <c r="B195" s="88"/>
      <c r="C195" s="89"/>
      <c r="D195" s="90"/>
      <c r="E195" s="90"/>
      <c r="F195" s="89"/>
      <c r="G195" s="90"/>
      <c r="H195" s="90"/>
      <c r="I195" s="91"/>
      <c r="J195" s="91"/>
      <c r="K195" s="92"/>
      <c r="L195" s="88"/>
      <c r="M195" s="88"/>
      <c r="N195" s="90"/>
      <c r="O195" s="90"/>
      <c r="P195" s="89"/>
      <c r="Q195" s="91"/>
      <c r="R195" s="90"/>
      <c r="S195" s="91"/>
      <c r="T195" s="91"/>
      <c r="U195" s="91"/>
      <c r="V195" s="91"/>
      <c r="W195" s="91"/>
      <c r="X195" s="91"/>
      <c r="Y195" s="91"/>
      <c r="Z195" s="93"/>
    </row>
    <row r="196" spans="1:26" ht="15.75" x14ac:dyDescent="0.25">
      <c r="A196" s="88"/>
      <c r="B196" s="88"/>
      <c r="C196" s="89"/>
      <c r="D196" s="90"/>
      <c r="E196" s="90"/>
      <c r="F196" s="89"/>
      <c r="G196" s="90"/>
      <c r="H196" s="90"/>
      <c r="I196" s="91"/>
      <c r="J196" s="91"/>
      <c r="K196" s="92"/>
      <c r="L196" s="88"/>
      <c r="M196" s="88"/>
      <c r="N196" s="90"/>
      <c r="O196" s="90"/>
      <c r="P196" s="89"/>
      <c r="Q196" s="91"/>
      <c r="R196" s="90"/>
      <c r="S196" s="91"/>
      <c r="T196" s="91"/>
      <c r="U196" s="91"/>
      <c r="V196" s="91"/>
      <c r="W196" s="91"/>
      <c r="X196" s="91"/>
      <c r="Y196" s="91"/>
      <c r="Z196" s="93"/>
    </row>
    <row r="197" spans="1:26" ht="15.75" x14ac:dyDescent="0.25">
      <c r="A197" s="88"/>
      <c r="B197" s="88"/>
      <c r="C197" s="89"/>
      <c r="D197" s="90"/>
      <c r="E197" s="90"/>
      <c r="F197" s="89"/>
      <c r="G197" s="90"/>
      <c r="H197" s="90"/>
      <c r="I197" s="91"/>
      <c r="J197" s="91"/>
      <c r="K197" s="92"/>
      <c r="L197" s="88"/>
      <c r="M197" s="88"/>
      <c r="N197" s="90"/>
      <c r="O197" s="90"/>
      <c r="P197" s="89"/>
      <c r="Q197" s="91"/>
      <c r="R197" s="90"/>
      <c r="S197" s="91"/>
      <c r="T197" s="91"/>
      <c r="U197" s="91"/>
      <c r="V197" s="91"/>
      <c r="W197" s="91"/>
      <c r="X197" s="91"/>
      <c r="Y197" s="91"/>
      <c r="Z197" s="93"/>
    </row>
    <row r="198" spans="1:26" ht="15.75" x14ac:dyDescent="0.25">
      <c r="A198" s="88"/>
      <c r="B198" s="88"/>
      <c r="C198" s="89"/>
      <c r="D198" s="90"/>
      <c r="E198" s="90"/>
      <c r="F198" s="89"/>
      <c r="G198" s="90"/>
      <c r="H198" s="90"/>
      <c r="I198" s="91"/>
      <c r="J198" s="91"/>
      <c r="K198" s="92"/>
      <c r="L198" s="88"/>
      <c r="M198" s="88"/>
      <c r="N198" s="90"/>
      <c r="O198" s="90"/>
      <c r="P198" s="89"/>
      <c r="Q198" s="91"/>
      <c r="R198" s="90"/>
      <c r="S198" s="91"/>
      <c r="T198" s="91"/>
      <c r="U198" s="91"/>
      <c r="V198" s="91"/>
      <c r="W198" s="91"/>
      <c r="X198" s="91"/>
      <c r="Y198" s="91"/>
      <c r="Z198" s="93"/>
    </row>
    <row r="199" spans="1:26" ht="15.75" x14ac:dyDescent="0.25">
      <c r="A199" s="88"/>
      <c r="B199" s="88"/>
      <c r="C199" s="89"/>
      <c r="D199" s="90"/>
      <c r="E199" s="90"/>
      <c r="F199" s="89"/>
      <c r="G199" s="90"/>
      <c r="H199" s="90"/>
      <c r="I199" s="91"/>
      <c r="J199" s="91"/>
      <c r="K199" s="92"/>
      <c r="L199" s="88"/>
      <c r="M199" s="88"/>
      <c r="N199" s="90"/>
      <c r="O199" s="90"/>
      <c r="P199" s="89"/>
      <c r="Q199" s="91"/>
      <c r="R199" s="90"/>
      <c r="S199" s="91"/>
      <c r="T199" s="91"/>
      <c r="U199" s="91"/>
      <c r="V199" s="91"/>
      <c r="W199" s="91"/>
      <c r="X199" s="91"/>
      <c r="Y199" s="91"/>
      <c r="Z199" s="93"/>
    </row>
    <row r="200" spans="1:26" ht="15.75" x14ac:dyDescent="0.25">
      <c r="A200" s="88"/>
      <c r="B200" s="88"/>
      <c r="C200" s="89"/>
      <c r="D200" s="90"/>
      <c r="E200" s="90"/>
      <c r="F200" s="89"/>
      <c r="G200" s="90"/>
      <c r="H200" s="90"/>
      <c r="I200" s="91"/>
      <c r="J200" s="91"/>
      <c r="K200" s="92"/>
      <c r="L200" s="88"/>
      <c r="M200" s="88"/>
      <c r="N200" s="90"/>
      <c r="O200" s="90"/>
      <c r="P200" s="89"/>
      <c r="Q200" s="91"/>
      <c r="R200" s="90"/>
      <c r="S200" s="91"/>
      <c r="T200" s="91"/>
      <c r="U200" s="91"/>
      <c r="V200" s="91"/>
      <c r="W200" s="91"/>
      <c r="X200" s="91"/>
      <c r="Y200" s="91"/>
      <c r="Z200" s="93"/>
    </row>
    <row r="201" spans="1:26" ht="15.75" x14ac:dyDescent="0.25">
      <c r="A201" s="88"/>
      <c r="B201" s="88"/>
      <c r="C201" s="89"/>
      <c r="D201" s="90"/>
      <c r="E201" s="90"/>
      <c r="F201" s="89"/>
      <c r="G201" s="90"/>
      <c r="H201" s="90"/>
      <c r="I201" s="91"/>
      <c r="J201" s="91"/>
      <c r="K201" s="92"/>
      <c r="L201" s="88"/>
      <c r="M201" s="88"/>
      <c r="N201" s="90"/>
      <c r="O201" s="90"/>
      <c r="P201" s="89"/>
      <c r="Q201" s="91"/>
      <c r="R201" s="90"/>
      <c r="S201" s="91"/>
      <c r="T201" s="91"/>
      <c r="U201" s="91"/>
      <c r="V201" s="91"/>
      <c r="W201" s="91"/>
      <c r="X201" s="91"/>
      <c r="Y201" s="91"/>
      <c r="Z201" s="93"/>
    </row>
    <row r="202" spans="1:26" ht="15.75" x14ac:dyDescent="0.25">
      <c r="A202" s="88"/>
      <c r="B202" s="88"/>
      <c r="C202" s="89"/>
      <c r="D202" s="90"/>
      <c r="E202" s="90"/>
      <c r="F202" s="89"/>
      <c r="G202" s="90"/>
      <c r="H202" s="90"/>
      <c r="I202" s="91"/>
      <c r="J202" s="91"/>
      <c r="K202" s="92"/>
      <c r="L202" s="88"/>
      <c r="M202" s="88"/>
      <c r="N202" s="90"/>
      <c r="O202" s="90"/>
      <c r="P202" s="89"/>
      <c r="Q202" s="91"/>
      <c r="R202" s="90"/>
      <c r="S202" s="91"/>
      <c r="T202" s="91"/>
      <c r="U202" s="91"/>
      <c r="V202" s="91"/>
      <c r="W202" s="91"/>
      <c r="X202" s="91"/>
      <c r="Y202" s="91"/>
      <c r="Z202" s="93"/>
    </row>
    <row r="203" spans="1:26" ht="15.75" x14ac:dyDescent="0.25">
      <c r="A203" s="88"/>
      <c r="B203" s="88"/>
      <c r="C203" s="89"/>
      <c r="D203" s="90"/>
      <c r="E203" s="90"/>
      <c r="F203" s="89"/>
      <c r="G203" s="90"/>
      <c r="H203" s="90"/>
      <c r="I203" s="91"/>
      <c r="J203" s="91"/>
      <c r="K203" s="92"/>
      <c r="L203" s="88"/>
      <c r="M203" s="88"/>
      <c r="N203" s="90"/>
      <c r="O203" s="90"/>
      <c r="P203" s="89"/>
      <c r="Q203" s="91"/>
      <c r="R203" s="90"/>
      <c r="S203" s="91"/>
      <c r="T203" s="91"/>
      <c r="U203" s="91"/>
      <c r="V203" s="91"/>
      <c r="W203" s="91"/>
      <c r="X203" s="91"/>
      <c r="Y203" s="91"/>
      <c r="Z203" s="93"/>
    </row>
    <row r="204" spans="1:26" ht="15.75" x14ac:dyDescent="0.25">
      <c r="A204" s="88"/>
      <c r="B204" s="88"/>
      <c r="C204" s="89"/>
      <c r="D204" s="90"/>
      <c r="E204" s="90"/>
      <c r="F204" s="89"/>
      <c r="G204" s="90"/>
      <c r="H204" s="90"/>
      <c r="I204" s="91"/>
      <c r="J204" s="91"/>
      <c r="K204" s="92"/>
      <c r="L204" s="88"/>
      <c r="M204" s="88"/>
      <c r="N204" s="90"/>
      <c r="O204" s="90"/>
      <c r="P204" s="89"/>
      <c r="Q204" s="91"/>
      <c r="R204" s="90"/>
      <c r="S204" s="91"/>
      <c r="T204" s="91"/>
      <c r="U204" s="91"/>
      <c r="V204" s="91"/>
      <c r="W204" s="91"/>
      <c r="X204" s="91"/>
      <c r="Y204" s="91"/>
      <c r="Z204" s="93"/>
    </row>
    <row r="205" spans="1:26" ht="15.75" x14ac:dyDescent="0.25">
      <c r="A205" s="88"/>
      <c r="B205" s="88"/>
      <c r="C205" s="89"/>
      <c r="D205" s="90"/>
      <c r="E205" s="90"/>
      <c r="F205" s="89"/>
      <c r="G205" s="90"/>
      <c r="H205" s="90"/>
      <c r="I205" s="91"/>
      <c r="J205" s="91"/>
      <c r="K205" s="92"/>
      <c r="L205" s="88"/>
      <c r="M205" s="88"/>
      <c r="N205" s="90"/>
      <c r="O205" s="90"/>
      <c r="P205" s="89"/>
      <c r="Q205" s="91"/>
      <c r="R205" s="90"/>
      <c r="S205" s="91"/>
      <c r="T205" s="91"/>
      <c r="U205" s="91"/>
      <c r="V205" s="91"/>
      <c r="W205" s="91"/>
      <c r="X205" s="91"/>
      <c r="Y205" s="91"/>
      <c r="Z205" s="93"/>
    </row>
    <row r="206" spans="1:26" ht="15.75" x14ac:dyDescent="0.25">
      <c r="A206" s="88"/>
      <c r="B206" s="88"/>
      <c r="C206" s="89"/>
      <c r="D206" s="90"/>
      <c r="E206" s="90"/>
      <c r="F206" s="89"/>
      <c r="G206" s="90"/>
      <c r="H206" s="90"/>
      <c r="I206" s="91"/>
      <c r="J206" s="91"/>
      <c r="K206" s="92"/>
      <c r="L206" s="88"/>
      <c r="M206" s="88"/>
      <c r="N206" s="90"/>
      <c r="O206" s="90"/>
      <c r="P206" s="89"/>
      <c r="Q206" s="91"/>
      <c r="R206" s="90"/>
      <c r="S206" s="91"/>
      <c r="T206" s="91"/>
      <c r="U206" s="91"/>
      <c r="V206" s="91"/>
      <c r="W206" s="91"/>
      <c r="X206" s="91"/>
      <c r="Y206" s="91"/>
      <c r="Z206" s="93"/>
    </row>
    <row r="207" spans="1:26" ht="15.75" x14ac:dyDescent="0.25">
      <c r="A207" s="88"/>
      <c r="B207" s="88"/>
      <c r="C207" s="89"/>
      <c r="D207" s="90"/>
      <c r="E207" s="90"/>
      <c r="F207" s="89"/>
      <c r="G207" s="90"/>
      <c r="H207" s="90"/>
      <c r="I207" s="91"/>
      <c r="J207" s="91"/>
      <c r="K207" s="92"/>
      <c r="L207" s="88"/>
      <c r="M207" s="88"/>
      <c r="N207" s="90"/>
      <c r="O207" s="90"/>
      <c r="P207" s="89"/>
      <c r="Q207" s="91"/>
      <c r="R207" s="90"/>
      <c r="S207" s="91"/>
      <c r="T207" s="91"/>
      <c r="U207" s="91"/>
      <c r="V207" s="91"/>
      <c r="W207" s="91"/>
      <c r="X207" s="91"/>
      <c r="Y207" s="91"/>
      <c r="Z207" s="93"/>
    </row>
    <row r="208" spans="1:26" ht="15.75" x14ac:dyDescent="0.25">
      <c r="A208" s="88"/>
      <c r="B208" s="88"/>
      <c r="C208" s="89"/>
      <c r="D208" s="90"/>
      <c r="E208" s="90"/>
      <c r="F208" s="89"/>
      <c r="G208" s="90"/>
      <c r="H208" s="90"/>
      <c r="I208" s="91"/>
      <c r="J208" s="91"/>
      <c r="K208" s="92"/>
      <c r="L208" s="88"/>
      <c r="M208" s="88"/>
      <c r="N208" s="90"/>
      <c r="O208" s="90"/>
      <c r="P208" s="89"/>
      <c r="Q208" s="91"/>
      <c r="R208" s="90"/>
      <c r="S208" s="91"/>
      <c r="T208" s="91"/>
      <c r="U208" s="91"/>
      <c r="V208" s="91"/>
      <c r="W208" s="91"/>
      <c r="X208" s="91"/>
      <c r="Y208" s="91"/>
      <c r="Z208" s="93"/>
    </row>
    <row r="209" spans="1:26" ht="15.75" x14ac:dyDescent="0.25">
      <c r="A209" s="88"/>
      <c r="B209" s="88"/>
      <c r="C209" s="89"/>
      <c r="D209" s="90"/>
      <c r="E209" s="90"/>
      <c r="F209" s="89"/>
      <c r="G209" s="90"/>
      <c r="H209" s="90"/>
      <c r="I209" s="91"/>
      <c r="J209" s="91"/>
      <c r="K209" s="92"/>
      <c r="L209" s="88"/>
      <c r="M209" s="88"/>
      <c r="N209" s="90"/>
      <c r="O209" s="90"/>
      <c r="P209" s="89"/>
      <c r="Q209" s="91"/>
      <c r="R209" s="90"/>
      <c r="S209" s="91"/>
      <c r="T209" s="91"/>
      <c r="U209" s="91"/>
      <c r="V209" s="91"/>
      <c r="W209" s="91"/>
      <c r="X209" s="91"/>
      <c r="Y209" s="91"/>
      <c r="Z209" s="93"/>
    </row>
    <row r="210" spans="1:26" ht="15.75" x14ac:dyDescent="0.25">
      <c r="A210" s="88"/>
      <c r="B210" s="88"/>
      <c r="C210" s="89"/>
      <c r="D210" s="90"/>
      <c r="E210" s="90"/>
      <c r="F210" s="89"/>
      <c r="G210" s="90"/>
      <c r="H210" s="90"/>
      <c r="I210" s="91"/>
      <c r="J210" s="91"/>
      <c r="K210" s="92"/>
      <c r="L210" s="88"/>
      <c r="M210" s="88"/>
      <c r="N210" s="90"/>
      <c r="O210" s="90"/>
      <c r="P210" s="89"/>
      <c r="Q210" s="91"/>
      <c r="R210" s="90"/>
      <c r="S210" s="91"/>
      <c r="T210" s="91"/>
      <c r="U210" s="91"/>
      <c r="V210" s="91"/>
      <c r="W210" s="91"/>
      <c r="X210" s="91"/>
      <c r="Y210" s="91"/>
      <c r="Z210" s="93"/>
    </row>
    <row r="211" spans="1:26" ht="15.75" x14ac:dyDescent="0.25">
      <c r="A211" s="88"/>
      <c r="B211" s="88"/>
      <c r="C211" s="89"/>
      <c r="D211" s="90"/>
      <c r="E211" s="90"/>
      <c r="F211" s="89"/>
      <c r="G211" s="90"/>
      <c r="H211" s="90"/>
      <c r="I211" s="91"/>
      <c r="J211" s="91"/>
      <c r="K211" s="92"/>
      <c r="L211" s="88"/>
      <c r="M211" s="88"/>
      <c r="N211" s="90"/>
      <c r="O211" s="90"/>
      <c r="P211" s="89"/>
      <c r="Q211" s="91"/>
      <c r="R211" s="90"/>
      <c r="S211" s="91"/>
      <c r="T211" s="91"/>
      <c r="U211" s="91"/>
      <c r="V211" s="91"/>
      <c r="W211" s="91"/>
      <c r="X211" s="91"/>
      <c r="Y211" s="91"/>
      <c r="Z211" s="93"/>
    </row>
    <row r="212" spans="1:26" ht="15.75" x14ac:dyDescent="0.25">
      <c r="A212" s="88"/>
      <c r="B212" s="88"/>
      <c r="C212" s="89"/>
      <c r="D212" s="90"/>
      <c r="E212" s="90"/>
      <c r="F212" s="89"/>
      <c r="G212" s="90"/>
      <c r="H212" s="90"/>
      <c r="I212" s="91"/>
      <c r="J212" s="91"/>
      <c r="K212" s="92"/>
      <c r="L212" s="88"/>
      <c r="M212" s="88"/>
      <c r="N212" s="90"/>
      <c r="O212" s="90"/>
      <c r="P212" s="89"/>
      <c r="Q212" s="91"/>
      <c r="R212" s="90"/>
      <c r="S212" s="91"/>
      <c r="T212" s="91"/>
      <c r="U212" s="91"/>
      <c r="V212" s="91"/>
      <c r="W212" s="91"/>
      <c r="X212" s="91"/>
      <c r="Y212" s="91"/>
      <c r="Z212" s="93"/>
    </row>
    <row r="213" spans="1:26" ht="15.75" x14ac:dyDescent="0.25">
      <c r="A213" s="88"/>
      <c r="B213" s="88"/>
      <c r="C213" s="89"/>
      <c r="D213" s="90"/>
      <c r="E213" s="90"/>
      <c r="F213" s="89"/>
      <c r="G213" s="90"/>
      <c r="H213" s="90"/>
      <c r="I213" s="91"/>
      <c r="J213" s="91"/>
      <c r="K213" s="92"/>
      <c r="L213" s="88"/>
      <c r="M213" s="88"/>
      <c r="N213" s="90"/>
      <c r="O213" s="90"/>
      <c r="P213" s="89"/>
      <c r="Q213" s="91"/>
      <c r="R213" s="90"/>
      <c r="S213" s="91"/>
      <c r="T213" s="91"/>
      <c r="U213" s="91"/>
      <c r="V213" s="91"/>
      <c r="W213" s="91"/>
      <c r="X213" s="91"/>
      <c r="Y213" s="91"/>
      <c r="Z213" s="93"/>
    </row>
    <row r="214" spans="1:26" ht="15.75" x14ac:dyDescent="0.25">
      <c r="A214" s="88"/>
      <c r="B214" s="88"/>
      <c r="C214" s="89"/>
      <c r="D214" s="90"/>
      <c r="E214" s="90"/>
      <c r="F214" s="89"/>
      <c r="G214" s="90"/>
      <c r="H214" s="90"/>
      <c r="I214" s="91"/>
      <c r="J214" s="91"/>
      <c r="K214" s="92"/>
      <c r="L214" s="88"/>
      <c r="M214" s="88"/>
      <c r="N214" s="90"/>
      <c r="O214" s="90"/>
      <c r="P214" s="89"/>
      <c r="Q214" s="91"/>
      <c r="R214" s="90"/>
      <c r="S214" s="91"/>
      <c r="T214" s="91"/>
      <c r="U214" s="91"/>
      <c r="V214" s="91"/>
      <c r="W214" s="91"/>
      <c r="X214" s="91"/>
      <c r="Y214" s="91"/>
      <c r="Z214" s="93"/>
    </row>
    <row r="215" spans="1:26" ht="15.75" x14ac:dyDescent="0.25">
      <c r="A215" s="88"/>
      <c r="B215" s="88"/>
      <c r="C215" s="89"/>
      <c r="D215" s="90"/>
      <c r="E215" s="90"/>
      <c r="F215" s="89"/>
      <c r="G215" s="90"/>
      <c r="H215" s="90"/>
      <c r="I215" s="91"/>
      <c r="J215" s="91"/>
      <c r="K215" s="92"/>
      <c r="L215" s="88"/>
      <c r="M215" s="88"/>
      <c r="N215" s="90"/>
      <c r="O215" s="90"/>
      <c r="P215" s="89"/>
      <c r="Q215" s="91"/>
      <c r="R215" s="90"/>
      <c r="S215" s="91"/>
      <c r="T215" s="91"/>
      <c r="U215" s="91"/>
      <c r="V215" s="91"/>
      <c r="W215" s="91"/>
      <c r="X215" s="91"/>
      <c r="Y215" s="91"/>
      <c r="Z215" s="93"/>
    </row>
    <row r="216" spans="1:26" ht="15.75" x14ac:dyDescent="0.25">
      <c r="A216" s="88"/>
      <c r="B216" s="88"/>
      <c r="C216" s="89"/>
      <c r="D216" s="90"/>
      <c r="E216" s="90"/>
      <c r="F216" s="89"/>
      <c r="G216" s="90"/>
      <c r="H216" s="90"/>
      <c r="I216" s="91"/>
      <c r="J216" s="91"/>
      <c r="K216" s="92"/>
      <c r="L216" s="88"/>
      <c r="M216" s="88"/>
      <c r="N216" s="90"/>
      <c r="O216" s="90"/>
      <c r="P216" s="89"/>
      <c r="Q216" s="91"/>
      <c r="R216" s="90"/>
      <c r="S216" s="91"/>
      <c r="T216" s="91"/>
      <c r="U216" s="91"/>
      <c r="V216" s="91"/>
      <c r="W216" s="91"/>
      <c r="X216" s="91"/>
      <c r="Y216" s="91"/>
      <c r="Z216" s="93"/>
    </row>
    <row r="217" spans="1:26" ht="15.75" x14ac:dyDescent="0.25">
      <c r="A217" s="88"/>
      <c r="B217" s="88"/>
      <c r="C217" s="89"/>
      <c r="D217" s="90"/>
      <c r="E217" s="90"/>
      <c r="F217" s="89"/>
      <c r="G217" s="90"/>
      <c r="H217" s="90"/>
      <c r="I217" s="91"/>
      <c r="J217" s="91"/>
      <c r="K217" s="92"/>
      <c r="L217" s="88"/>
      <c r="M217" s="88"/>
      <c r="N217" s="90"/>
      <c r="O217" s="90"/>
      <c r="P217" s="89"/>
      <c r="Q217" s="91"/>
      <c r="R217" s="90"/>
      <c r="S217" s="91"/>
      <c r="T217" s="91"/>
      <c r="U217" s="91"/>
      <c r="V217" s="91"/>
      <c r="W217" s="91"/>
      <c r="X217" s="91"/>
      <c r="Y217" s="91"/>
      <c r="Z217" s="93"/>
    </row>
    <row r="218" spans="1:26" ht="15.75" x14ac:dyDescent="0.25">
      <c r="A218" s="88"/>
      <c r="B218" s="88"/>
      <c r="C218" s="89"/>
      <c r="D218" s="90"/>
      <c r="E218" s="90"/>
      <c r="F218" s="89"/>
      <c r="G218" s="90"/>
      <c r="H218" s="90"/>
      <c r="I218" s="91"/>
      <c r="J218" s="91"/>
      <c r="K218" s="92"/>
      <c r="L218" s="88"/>
      <c r="M218" s="88"/>
      <c r="N218" s="90"/>
      <c r="O218" s="90"/>
      <c r="P218" s="89"/>
      <c r="Q218" s="91"/>
      <c r="R218" s="90"/>
      <c r="S218" s="91"/>
      <c r="T218" s="91"/>
      <c r="U218" s="91"/>
      <c r="V218" s="91"/>
      <c r="W218" s="91"/>
      <c r="X218" s="91"/>
      <c r="Y218" s="91"/>
      <c r="Z218" s="93"/>
    </row>
    <row r="219" spans="1:26" ht="15.75" x14ac:dyDescent="0.25">
      <c r="A219" s="88"/>
      <c r="B219" s="88"/>
      <c r="C219" s="89"/>
      <c r="D219" s="90"/>
      <c r="E219" s="90"/>
      <c r="F219" s="89"/>
      <c r="G219" s="90"/>
      <c r="H219" s="90"/>
      <c r="I219" s="91"/>
      <c r="J219" s="91"/>
      <c r="K219" s="92"/>
      <c r="L219" s="88"/>
      <c r="M219" s="88"/>
      <c r="N219" s="90"/>
      <c r="O219" s="90"/>
      <c r="P219" s="89"/>
      <c r="Q219" s="91"/>
      <c r="R219" s="90"/>
      <c r="S219" s="91"/>
      <c r="T219" s="91"/>
      <c r="U219" s="91"/>
      <c r="V219" s="91"/>
      <c r="W219" s="91"/>
      <c r="X219" s="91"/>
      <c r="Y219" s="91"/>
      <c r="Z219" s="93"/>
    </row>
    <row r="220" spans="1:26" ht="15.75" x14ac:dyDescent="0.25">
      <c r="A220" s="88"/>
      <c r="B220" s="88"/>
      <c r="C220" s="89"/>
      <c r="D220" s="90"/>
      <c r="E220" s="90"/>
      <c r="F220" s="89"/>
      <c r="G220" s="90"/>
      <c r="H220" s="90"/>
      <c r="I220" s="91"/>
      <c r="J220" s="91"/>
      <c r="K220" s="92"/>
      <c r="L220" s="88"/>
      <c r="M220" s="88"/>
      <c r="N220" s="90"/>
      <c r="O220" s="90"/>
      <c r="P220" s="89"/>
      <c r="Q220" s="91"/>
      <c r="R220" s="90"/>
      <c r="S220" s="91"/>
      <c r="T220" s="91"/>
      <c r="U220" s="91"/>
      <c r="V220" s="91"/>
      <c r="W220" s="91"/>
      <c r="X220" s="91"/>
      <c r="Y220" s="91"/>
      <c r="Z220" s="93"/>
    </row>
    <row r="221" spans="1:26" ht="15.75" x14ac:dyDescent="0.25">
      <c r="A221" s="88"/>
      <c r="B221" s="88"/>
      <c r="C221" s="89"/>
      <c r="D221" s="90"/>
      <c r="E221" s="90"/>
      <c r="F221" s="89"/>
      <c r="G221" s="90"/>
      <c r="H221" s="90"/>
      <c r="I221" s="91"/>
      <c r="J221" s="91"/>
      <c r="K221" s="92"/>
      <c r="L221" s="88"/>
      <c r="M221" s="88"/>
      <c r="N221" s="90"/>
      <c r="O221" s="90"/>
      <c r="P221" s="89"/>
      <c r="Q221" s="91"/>
      <c r="R221" s="90"/>
      <c r="S221" s="91"/>
      <c r="T221" s="91"/>
      <c r="U221" s="91"/>
      <c r="V221" s="91"/>
      <c r="W221" s="91"/>
      <c r="X221" s="91"/>
      <c r="Y221" s="91"/>
      <c r="Z221" s="93"/>
    </row>
    <row r="222" spans="1:26" ht="15.75" x14ac:dyDescent="0.25">
      <c r="A222" s="88"/>
      <c r="B222" s="88"/>
      <c r="C222" s="89"/>
      <c r="D222" s="90"/>
      <c r="E222" s="90"/>
      <c r="F222" s="89"/>
      <c r="G222" s="90"/>
      <c r="H222" s="90"/>
      <c r="I222" s="91"/>
      <c r="J222" s="91"/>
      <c r="K222" s="92"/>
      <c r="L222" s="88"/>
      <c r="M222" s="88"/>
      <c r="N222" s="90"/>
      <c r="O222" s="90"/>
      <c r="P222" s="89"/>
      <c r="Q222" s="91"/>
      <c r="R222" s="90"/>
      <c r="S222" s="91"/>
      <c r="T222" s="91"/>
      <c r="U222" s="91"/>
      <c r="V222" s="91"/>
      <c r="W222" s="91"/>
      <c r="X222" s="91"/>
      <c r="Y222" s="91"/>
      <c r="Z222" s="93"/>
    </row>
    <row r="223" spans="1:26" ht="15.75" x14ac:dyDescent="0.25">
      <c r="A223" s="88"/>
      <c r="B223" s="88"/>
      <c r="C223" s="89"/>
      <c r="D223" s="90"/>
      <c r="E223" s="90"/>
      <c r="F223" s="89"/>
      <c r="G223" s="90"/>
      <c r="H223" s="90"/>
      <c r="I223" s="91"/>
      <c r="J223" s="91"/>
      <c r="K223" s="92"/>
      <c r="L223" s="88"/>
      <c r="M223" s="88"/>
      <c r="N223" s="90"/>
      <c r="O223" s="90"/>
      <c r="P223" s="89"/>
      <c r="Q223" s="91"/>
      <c r="R223" s="90"/>
      <c r="S223" s="91"/>
      <c r="T223" s="91"/>
      <c r="U223" s="91"/>
      <c r="V223" s="91"/>
      <c r="W223" s="91"/>
      <c r="X223" s="91"/>
      <c r="Y223" s="91"/>
      <c r="Z223" s="93"/>
    </row>
    <row r="224" spans="1:26" ht="15.75" x14ac:dyDescent="0.25">
      <c r="A224" s="88"/>
      <c r="B224" s="88"/>
      <c r="C224" s="89"/>
      <c r="D224" s="90"/>
      <c r="E224" s="90"/>
      <c r="F224" s="89"/>
      <c r="G224" s="90"/>
      <c r="H224" s="90"/>
      <c r="I224" s="91"/>
      <c r="J224" s="91"/>
      <c r="K224" s="92"/>
      <c r="L224" s="88"/>
      <c r="M224" s="88"/>
      <c r="N224" s="90"/>
      <c r="O224" s="90"/>
      <c r="P224" s="89"/>
      <c r="Q224" s="91"/>
      <c r="R224" s="90"/>
      <c r="S224" s="91"/>
      <c r="T224" s="91"/>
      <c r="U224" s="91"/>
      <c r="V224" s="91"/>
      <c r="W224" s="91"/>
      <c r="X224" s="91"/>
      <c r="Y224" s="91"/>
      <c r="Z224" s="93"/>
    </row>
    <row r="225" spans="1:26" ht="15.75" x14ac:dyDescent="0.25">
      <c r="A225" s="88"/>
      <c r="B225" s="88"/>
      <c r="C225" s="89"/>
      <c r="D225" s="90"/>
      <c r="E225" s="90"/>
      <c r="F225" s="89"/>
      <c r="G225" s="90"/>
      <c r="H225" s="90"/>
      <c r="I225" s="91"/>
      <c r="J225" s="91"/>
      <c r="K225" s="92"/>
      <c r="L225" s="88"/>
      <c r="M225" s="88"/>
      <c r="N225" s="90"/>
      <c r="O225" s="90"/>
      <c r="P225" s="89"/>
      <c r="Q225" s="91"/>
      <c r="R225" s="90"/>
      <c r="S225" s="91"/>
      <c r="T225" s="91"/>
      <c r="U225" s="91"/>
      <c r="V225" s="91"/>
      <c r="W225" s="91"/>
      <c r="X225" s="91"/>
      <c r="Y225" s="91"/>
      <c r="Z225" s="93"/>
    </row>
    <row r="226" spans="1:26" ht="15.75" x14ac:dyDescent="0.25">
      <c r="A226" s="88"/>
      <c r="B226" s="88"/>
      <c r="C226" s="89"/>
      <c r="D226" s="90"/>
      <c r="E226" s="90"/>
      <c r="F226" s="89"/>
      <c r="G226" s="90"/>
      <c r="H226" s="90"/>
      <c r="I226" s="91"/>
      <c r="J226" s="91"/>
      <c r="K226" s="92"/>
      <c r="L226" s="88"/>
      <c r="M226" s="88"/>
      <c r="N226" s="90"/>
      <c r="O226" s="90"/>
      <c r="P226" s="89"/>
      <c r="Q226" s="91"/>
      <c r="R226" s="90"/>
      <c r="S226" s="91"/>
      <c r="T226" s="91"/>
      <c r="U226" s="91"/>
      <c r="V226" s="91"/>
      <c r="W226" s="91"/>
      <c r="X226" s="91"/>
      <c r="Y226" s="91"/>
      <c r="Z226" s="93"/>
    </row>
    <row r="227" spans="1:26" ht="15.75" x14ac:dyDescent="0.25">
      <c r="A227" s="88"/>
      <c r="B227" s="88"/>
      <c r="C227" s="89"/>
      <c r="D227" s="90"/>
      <c r="E227" s="90"/>
      <c r="F227" s="89"/>
      <c r="G227" s="90"/>
      <c r="H227" s="90"/>
      <c r="I227" s="91"/>
      <c r="J227" s="91"/>
      <c r="K227" s="92"/>
      <c r="L227" s="88"/>
      <c r="M227" s="88"/>
      <c r="N227" s="90"/>
      <c r="O227" s="90"/>
      <c r="P227" s="89"/>
      <c r="Q227" s="91"/>
      <c r="R227" s="90"/>
      <c r="S227" s="91"/>
      <c r="T227" s="91"/>
      <c r="U227" s="91"/>
      <c r="V227" s="91"/>
      <c r="W227" s="91"/>
      <c r="X227" s="91"/>
      <c r="Y227" s="91"/>
      <c r="Z227" s="93"/>
    </row>
    <row r="228" spans="1:26" ht="15.75" x14ac:dyDescent="0.25">
      <c r="A228" s="88"/>
      <c r="B228" s="88"/>
      <c r="C228" s="89"/>
      <c r="D228" s="90"/>
      <c r="E228" s="90"/>
      <c r="F228" s="89"/>
      <c r="G228" s="90"/>
      <c r="H228" s="90"/>
      <c r="I228" s="91"/>
      <c r="J228" s="91"/>
      <c r="K228" s="92"/>
      <c r="L228" s="88"/>
      <c r="M228" s="88"/>
      <c r="N228" s="90"/>
      <c r="O228" s="90"/>
      <c r="P228" s="89"/>
      <c r="Q228" s="91"/>
      <c r="R228" s="90"/>
      <c r="S228" s="91"/>
      <c r="T228" s="91"/>
      <c r="U228" s="91"/>
      <c r="V228" s="91"/>
      <c r="W228" s="91"/>
      <c r="X228" s="91"/>
      <c r="Y228" s="91"/>
      <c r="Z228" s="93"/>
    </row>
    <row r="229" spans="1:26" ht="15.75" x14ac:dyDescent="0.25">
      <c r="A229" s="88"/>
      <c r="B229" s="88"/>
      <c r="C229" s="89"/>
      <c r="D229" s="90"/>
      <c r="E229" s="90"/>
      <c r="F229" s="89"/>
      <c r="G229" s="90"/>
      <c r="H229" s="90"/>
      <c r="I229" s="91"/>
      <c r="J229" s="91"/>
      <c r="K229" s="92"/>
      <c r="L229" s="88"/>
      <c r="M229" s="88"/>
      <c r="N229" s="90"/>
      <c r="O229" s="90"/>
      <c r="P229" s="89"/>
      <c r="Q229" s="91"/>
      <c r="R229" s="90"/>
      <c r="S229" s="91"/>
      <c r="T229" s="91"/>
      <c r="U229" s="91"/>
      <c r="V229" s="91"/>
      <c r="W229" s="91"/>
      <c r="X229" s="91"/>
      <c r="Y229" s="91"/>
      <c r="Z229" s="93"/>
    </row>
    <row r="230" spans="1:26" ht="15.75" x14ac:dyDescent="0.25">
      <c r="A230" s="88"/>
      <c r="B230" s="88"/>
      <c r="C230" s="89"/>
      <c r="D230" s="90"/>
      <c r="E230" s="90"/>
      <c r="F230" s="89"/>
      <c r="G230" s="90"/>
      <c r="H230" s="90"/>
      <c r="I230" s="91"/>
      <c r="J230" s="91"/>
      <c r="K230" s="92"/>
      <c r="L230" s="88"/>
      <c r="M230" s="88"/>
      <c r="N230" s="90"/>
      <c r="O230" s="90"/>
      <c r="P230" s="89"/>
      <c r="Q230" s="91"/>
      <c r="R230" s="90"/>
      <c r="S230" s="91"/>
      <c r="T230" s="91"/>
      <c r="U230" s="91"/>
      <c r="V230" s="91"/>
      <c r="W230" s="91"/>
      <c r="X230" s="91"/>
      <c r="Y230" s="91"/>
      <c r="Z230" s="93"/>
    </row>
    <row r="231" spans="1:26" ht="15.75" x14ac:dyDescent="0.25">
      <c r="A231" s="88"/>
      <c r="B231" s="88"/>
      <c r="C231" s="89"/>
      <c r="D231" s="90"/>
      <c r="E231" s="90"/>
      <c r="F231" s="89"/>
      <c r="G231" s="90"/>
      <c r="H231" s="90"/>
      <c r="I231" s="91"/>
      <c r="J231" s="91"/>
      <c r="K231" s="92"/>
      <c r="L231" s="88"/>
      <c r="M231" s="88"/>
      <c r="N231" s="90"/>
      <c r="O231" s="90"/>
      <c r="P231" s="89"/>
      <c r="Q231" s="91"/>
      <c r="R231" s="90"/>
      <c r="S231" s="91"/>
      <c r="T231" s="91"/>
      <c r="U231" s="91"/>
      <c r="V231" s="91"/>
      <c r="W231" s="91"/>
      <c r="X231" s="91"/>
      <c r="Y231" s="91"/>
      <c r="Z231" s="93"/>
    </row>
    <row r="232" spans="1:26" ht="15.75" x14ac:dyDescent="0.25">
      <c r="A232" s="88"/>
      <c r="B232" s="88"/>
      <c r="C232" s="89"/>
      <c r="D232" s="90"/>
      <c r="E232" s="90"/>
      <c r="F232" s="89"/>
      <c r="G232" s="90"/>
      <c r="H232" s="90"/>
      <c r="I232" s="91"/>
      <c r="J232" s="91"/>
      <c r="K232" s="92"/>
      <c r="L232" s="88"/>
      <c r="M232" s="88"/>
      <c r="N232" s="90"/>
      <c r="O232" s="90"/>
      <c r="P232" s="89"/>
      <c r="Q232" s="91"/>
      <c r="R232" s="90"/>
      <c r="S232" s="91"/>
      <c r="T232" s="91"/>
      <c r="U232" s="91"/>
      <c r="V232" s="91"/>
      <c r="W232" s="91"/>
      <c r="X232" s="91"/>
      <c r="Y232" s="91"/>
      <c r="Z232" s="93"/>
    </row>
    <row r="233" spans="1:26" ht="15.75" x14ac:dyDescent="0.25">
      <c r="A233" s="88"/>
      <c r="B233" s="88"/>
      <c r="C233" s="89"/>
      <c r="D233" s="90"/>
      <c r="E233" s="90"/>
      <c r="F233" s="89"/>
      <c r="G233" s="90"/>
      <c r="H233" s="90"/>
      <c r="I233" s="91"/>
      <c r="J233" s="91"/>
      <c r="K233" s="92"/>
      <c r="L233" s="88"/>
      <c r="M233" s="88"/>
      <c r="N233" s="90"/>
      <c r="O233" s="90"/>
      <c r="P233" s="89"/>
      <c r="Q233" s="91"/>
      <c r="R233" s="90"/>
      <c r="S233" s="91"/>
      <c r="T233" s="91"/>
      <c r="U233" s="91"/>
      <c r="V233" s="91"/>
      <c r="W233" s="91"/>
      <c r="X233" s="91"/>
      <c r="Y233" s="91"/>
      <c r="Z233" s="93"/>
    </row>
    <row r="234" spans="1:26" ht="15.75" x14ac:dyDescent="0.25">
      <c r="A234" s="88"/>
      <c r="B234" s="88"/>
      <c r="C234" s="89"/>
      <c r="D234" s="90"/>
      <c r="E234" s="90"/>
      <c r="F234" s="89"/>
      <c r="G234" s="90"/>
      <c r="H234" s="90"/>
      <c r="I234" s="91"/>
      <c r="J234" s="91"/>
      <c r="K234" s="92"/>
      <c r="L234" s="88"/>
      <c r="M234" s="88"/>
      <c r="N234" s="90"/>
      <c r="O234" s="90"/>
      <c r="P234" s="89"/>
      <c r="Q234" s="91"/>
      <c r="R234" s="90"/>
      <c r="S234" s="91"/>
      <c r="T234" s="91"/>
      <c r="U234" s="91"/>
      <c r="V234" s="91"/>
      <c r="W234" s="91"/>
      <c r="X234" s="91"/>
      <c r="Y234" s="91"/>
      <c r="Z234" s="93"/>
    </row>
    <row r="235" spans="1:26" ht="15.75" x14ac:dyDescent="0.25">
      <c r="A235" s="88"/>
      <c r="B235" s="88"/>
      <c r="C235" s="89"/>
      <c r="D235" s="90"/>
      <c r="E235" s="90"/>
      <c r="F235" s="89"/>
      <c r="G235" s="90"/>
      <c r="H235" s="90"/>
      <c r="I235" s="91"/>
      <c r="J235" s="91"/>
      <c r="K235" s="92"/>
      <c r="L235" s="88"/>
      <c r="M235" s="88"/>
      <c r="N235" s="90"/>
      <c r="O235" s="90"/>
      <c r="P235" s="89"/>
      <c r="Q235" s="91"/>
      <c r="R235" s="90"/>
      <c r="S235" s="91"/>
      <c r="T235" s="91"/>
      <c r="U235" s="91"/>
      <c r="V235" s="91"/>
      <c r="W235" s="91"/>
      <c r="X235" s="91"/>
      <c r="Y235" s="91"/>
      <c r="Z235" s="93"/>
    </row>
    <row r="236" spans="1:26" ht="15.75" x14ac:dyDescent="0.25">
      <c r="A236" s="88"/>
      <c r="B236" s="88"/>
      <c r="C236" s="89"/>
      <c r="D236" s="90"/>
      <c r="E236" s="90"/>
      <c r="F236" s="89"/>
      <c r="G236" s="90"/>
      <c r="H236" s="90"/>
      <c r="I236" s="91"/>
      <c r="J236" s="91"/>
      <c r="K236" s="92"/>
      <c r="L236" s="88"/>
      <c r="M236" s="88"/>
      <c r="N236" s="90"/>
      <c r="O236" s="90"/>
      <c r="P236" s="89"/>
      <c r="Q236" s="91"/>
      <c r="R236" s="90"/>
      <c r="S236" s="91"/>
      <c r="T236" s="91"/>
      <c r="U236" s="91"/>
      <c r="V236" s="91"/>
      <c r="W236" s="91"/>
      <c r="X236" s="91"/>
      <c r="Y236" s="91"/>
      <c r="Z236" s="93"/>
    </row>
    <row r="237" spans="1:26" ht="15.75" x14ac:dyDescent="0.25">
      <c r="A237" s="88"/>
      <c r="B237" s="88"/>
      <c r="C237" s="89"/>
      <c r="D237" s="90"/>
      <c r="E237" s="90"/>
      <c r="F237" s="89"/>
      <c r="G237" s="90"/>
      <c r="H237" s="90"/>
      <c r="I237" s="91"/>
      <c r="J237" s="91"/>
      <c r="K237" s="92"/>
      <c r="L237" s="88"/>
      <c r="M237" s="88"/>
      <c r="N237" s="90"/>
      <c r="O237" s="90"/>
      <c r="P237" s="89"/>
      <c r="Q237" s="91"/>
      <c r="R237" s="90"/>
      <c r="S237" s="91"/>
      <c r="T237" s="91"/>
      <c r="U237" s="91"/>
      <c r="V237" s="91"/>
      <c r="W237" s="91"/>
      <c r="X237" s="91"/>
      <c r="Y237" s="91"/>
      <c r="Z237" s="93"/>
    </row>
    <row r="238" spans="1:26" ht="15.75" x14ac:dyDescent="0.25">
      <c r="A238" s="88"/>
      <c r="B238" s="88"/>
      <c r="C238" s="89"/>
      <c r="D238" s="90"/>
      <c r="E238" s="90"/>
      <c r="F238" s="89"/>
      <c r="G238" s="90"/>
      <c r="H238" s="90"/>
      <c r="I238" s="91"/>
      <c r="J238" s="91"/>
      <c r="K238" s="92"/>
      <c r="L238" s="88"/>
      <c r="M238" s="88"/>
      <c r="N238" s="90"/>
      <c r="O238" s="90"/>
      <c r="P238" s="89"/>
      <c r="Q238" s="91"/>
      <c r="R238" s="90"/>
      <c r="S238" s="91"/>
      <c r="T238" s="91"/>
      <c r="U238" s="91"/>
      <c r="V238" s="91"/>
      <c r="W238" s="91"/>
      <c r="X238" s="91"/>
      <c r="Y238" s="91"/>
      <c r="Z238" s="93"/>
    </row>
    <row r="239" spans="1:26" ht="15.75" x14ac:dyDescent="0.25">
      <c r="A239" s="88"/>
      <c r="B239" s="88"/>
      <c r="C239" s="89"/>
      <c r="D239" s="90"/>
      <c r="E239" s="90"/>
      <c r="F239" s="89"/>
      <c r="G239" s="90"/>
      <c r="H239" s="90"/>
      <c r="I239" s="91"/>
      <c r="J239" s="91"/>
      <c r="K239" s="92"/>
      <c r="L239" s="88"/>
      <c r="M239" s="88"/>
      <c r="N239" s="90"/>
      <c r="O239" s="90"/>
      <c r="P239" s="89"/>
      <c r="Q239" s="91"/>
      <c r="R239" s="90"/>
      <c r="S239" s="91"/>
      <c r="T239" s="91"/>
      <c r="U239" s="91"/>
      <c r="V239" s="91"/>
      <c r="W239" s="91"/>
      <c r="X239" s="91"/>
      <c r="Y239" s="91"/>
      <c r="Z239" s="93"/>
    </row>
    <row r="240" spans="1:26" ht="15.75" x14ac:dyDescent="0.25">
      <c r="A240" s="88"/>
      <c r="B240" s="88"/>
      <c r="C240" s="89"/>
      <c r="D240" s="90"/>
      <c r="E240" s="90"/>
      <c r="F240" s="89"/>
      <c r="G240" s="90"/>
      <c r="H240" s="90"/>
      <c r="I240" s="91"/>
      <c r="J240" s="91"/>
      <c r="K240" s="92"/>
      <c r="L240" s="88"/>
      <c r="M240" s="88"/>
      <c r="N240" s="90"/>
      <c r="O240" s="90"/>
      <c r="P240" s="89"/>
      <c r="Q240" s="91"/>
      <c r="R240" s="90"/>
      <c r="S240" s="91"/>
      <c r="T240" s="91"/>
      <c r="U240" s="91"/>
      <c r="V240" s="91"/>
      <c r="W240" s="91"/>
      <c r="X240" s="91"/>
      <c r="Y240" s="91"/>
      <c r="Z240" s="93"/>
    </row>
    <row r="241" spans="1:26" ht="15.75" x14ac:dyDescent="0.25">
      <c r="A241" s="88"/>
      <c r="B241" s="88"/>
      <c r="C241" s="89"/>
      <c r="D241" s="90"/>
      <c r="E241" s="90"/>
      <c r="F241" s="89"/>
      <c r="G241" s="90"/>
      <c r="H241" s="90"/>
      <c r="I241" s="91"/>
      <c r="J241" s="91"/>
      <c r="K241" s="92"/>
      <c r="L241" s="88"/>
      <c r="M241" s="88"/>
      <c r="N241" s="90"/>
      <c r="O241" s="90"/>
      <c r="P241" s="89"/>
      <c r="Q241" s="91"/>
      <c r="R241" s="90"/>
      <c r="S241" s="91"/>
      <c r="T241" s="91"/>
      <c r="U241" s="91"/>
      <c r="V241" s="91"/>
      <c r="W241" s="91"/>
      <c r="X241" s="91"/>
      <c r="Y241" s="91"/>
      <c r="Z241" s="93"/>
    </row>
    <row r="242" spans="1:26" ht="15.75" x14ac:dyDescent="0.25">
      <c r="A242" s="88"/>
      <c r="B242" s="88"/>
      <c r="C242" s="89"/>
      <c r="D242" s="90"/>
      <c r="E242" s="90"/>
      <c r="F242" s="89"/>
      <c r="G242" s="90"/>
      <c r="H242" s="90"/>
      <c r="I242" s="91"/>
      <c r="J242" s="91"/>
      <c r="K242" s="92"/>
      <c r="L242" s="88"/>
      <c r="M242" s="88"/>
      <c r="N242" s="90"/>
      <c r="O242" s="90"/>
      <c r="P242" s="89"/>
      <c r="Q242" s="91"/>
      <c r="R242" s="90"/>
      <c r="S242" s="91"/>
      <c r="T242" s="91"/>
      <c r="U242" s="91"/>
      <c r="V242" s="91"/>
      <c r="W242" s="91"/>
      <c r="X242" s="91"/>
      <c r="Y242" s="91"/>
      <c r="Z242" s="93"/>
    </row>
    <row r="243" spans="1:26" ht="15.75" x14ac:dyDescent="0.25">
      <c r="A243" s="88"/>
      <c r="B243" s="88"/>
      <c r="C243" s="89"/>
      <c r="D243" s="90"/>
      <c r="E243" s="90"/>
      <c r="F243" s="89"/>
      <c r="G243" s="90"/>
      <c r="H243" s="90"/>
      <c r="I243" s="91"/>
      <c r="J243" s="91"/>
      <c r="K243" s="92"/>
      <c r="L243" s="88"/>
      <c r="M243" s="88"/>
      <c r="N243" s="90"/>
      <c r="O243" s="90"/>
      <c r="P243" s="89"/>
      <c r="Q243" s="91"/>
      <c r="R243" s="90"/>
      <c r="S243" s="91"/>
      <c r="T243" s="91"/>
      <c r="U243" s="91"/>
      <c r="V243" s="91"/>
      <c r="W243" s="91"/>
      <c r="X243" s="91"/>
      <c r="Y243" s="91"/>
      <c r="Z243" s="93"/>
    </row>
    <row r="244" spans="1:26" ht="15.75" x14ac:dyDescent="0.25">
      <c r="A244" s="88"/>
      <c r="B244" s="88"/>
      <c r="C244" s="89"/>
      <c r="D244" s="90"/>
      <c r="E244" s="90"/>
      <c r="F244" s="89"/>
      <c r="G244" s="90"/>
      <c r="H244" s="90"/>
      <c r="I244" s="91"/>
      <c r="J244" s="91"/>
      <c r="K244" s="92"/>
      <c r="L244" s="88"/>
      <c r="M244" s="88"/>
      <c r="N244" s="90"/>
      <c r="O244" s="90"/>
      <c r="P244" s="89"/>
      <c r="Q244" s="91"/>
      <c r="R244" s="90"/>
      <c r="S244" s="91"/>
      <c r="T244" s="91"/>
      <c r="U244" s="91"/>
      <c r="V244" s="91"/>
      <c r="W244" s="91"/>
      <c r="X244" s="91"/>
      <c r="Y244" s="91"/>
      <c r="Z244" s="93"/>
    </row>
    <row r="245" spans="1:26" ht="15.75" x14ac:dyDescent="0.25">
      <c r="A245" s="88"/>
      <c r="B245" s="88"/>
      <c r="C245" s="89"/>
      <c r="D245" s="90"/>
      <c r="E245" s="90"/>
      <c r="F245" s="89"/>
      <c r="G245" s="90"/>
      <c r="H245" s="90"/>
      <c r="I245" s="91"/>
      <c r="J245" s="91"/>
      <c r="K245" s="92"/>
      <c r="L245" s="88"/>
      <c r="M245" s="88"/>
      <c r="N245" s="90"/>
      <c r="O245" s="90"/>
      <c r="P245" s="89"/>
      <c r="Q245" s="91"/>
      <c r="R245" s="90"/>
      <c r="S245" s="91"/>
      <c r="T245" s="91"/>
      <c r="U245" s="91"/>
      <c r="V245" s="91"/>
      <c r="W245" s="91"/>
      <c r="X245" s="91"/>
      <c r="Y245" s="91"/>
      <c r="Z245" s="93"/>
    </row>
    <row r="246" spans="1:26" ht="15.75" x14ac:dyDescent="0.25">
      <c r="A246" s="88"/>
      <c r="B246" s="88"/>
      <c r="C246" s="89"/>
      <c r="D246" s="90"/>
      <c r="E246" s="90"/>
      <c r="F246" s="89"/>
      <c r="G246" s="90"/>
      <c r="H246" s="90"/>
      <c r="I246" s="91"/>
      <c r="J246" s="91"/>
      <c r="K246" s="92"/>
      <c r="L246" s="88"/>
      <c r="M246" s="88"/>
      <c r="N246" s="90"/>
      <c r="O246" s="90"/>
      <c r="P246" s="89"/>
      <c r="Q246" s="91"/>
      <c r="R246" s="90"/>
      <c r="S246" s="91"/>
      <c r="T246" s="91"/>
      <c r="U246" s="91"/>
      <c r="V246" s="91"/>
      <c r="W246" s="91"/>
      <c r="X246" s="91"/>
      <c r="Y246" s="91"/>
      <c r="Z246" s="93"/>
    </row>
    <row r="247" spans="1:26" ht="15.75" x14ac:dyDescent="0.25">
      <c r="A247" s="88"/>
      <c r="B247" s="88"/>
      <c r="C247" s="89"/>
      <c r="D247" s="90"/>
      <c r="E247" s="90"/>
      <c r="F247" s="89"/>
      <c r="G247" s="90"/>
      <c r="H247" s="90"/>
      <c r="I247" s="91"/>
      <c r="J247" s="91"/>
      <c r="K247" s="92"/>
      <c r="L247" s="88"/>
      <c r="M247" s="88"/>
      <c r="N247" s="90"/>
      <c r="O247" s="90"/>
      <c r="P247" s="89"/>
      <c r="Q247" s="91"/>
      <c r="R247" s="90"/>
      <c r="S247" s="91"/>
      <c r="T247" s="91"/>
      <c r="U247" s="91"/>
      <c r="V247" s="91"/>
      <c r="W247" s="91"/>
      <c r="X247" s="91"/>
      <c r="Y247" s="91"/>
      <c r="Z247" s="93"/>
    </row>
    <row r="248" spans="1:26" ht="15.75" x14ac:dyDescent="0.25">
      <c r="A248" s="88"/>
      <c r="B248" s="88"/>
      <c r="C248" s="89"/>
      <c r="D248" s="90"/>
      <c r="E248" s="90"/>
      <c r="F248" s="89"/>
      <c r="G248" s="90"/>
      <c r="H248" s="90"/>
      <c r="I248" s="91"/>
      <c r="J248" s="91"/>
      <c r="K248" s="92"/>
      <c r="L248" s="88"/>
      <c r="M248" s="88"/>
      <c r="N248" s="90"/>
      <c r="O248" s="90"/>
      <c r="P248" s="89"/>
      <c r="Q248" s="91"/>
      <c r="R248" s="90"/>
      <c r="S248" s="91"/>
      <c r="T248" s="91"/>
      <c r="U248" s="91"/>
      <c r="V248" s="91"/>
      <c r="W248" s="91"/>
      <c r="X248" s="91"/>
      <c r="Y248" s="91"/>
      <c r="Z248" s="93"/>
    </row>
    <row r="249" spans="1:26" ht="15.75" x14ac:dyDescent="0.25">
      <c r="A249" s="88"/>
      <c r="B249" s="88"/>
      <c r="C249" s="89"/>
      <c r="D249" s="90"/>
      <c r="E249" s="90"/>
      <c r="F249" s="89"/>
      <c r="G249" s="90"/>
      <c r="H249" s="90"/>
      <c r="I249" s="91"/>
      <c r="J249" s="91"/>
      <c r="K249" s="92"/>
      <c r="L249" s="88"/>
      <c r="M249" s="88"/>
      <c r="N249" s="90"/>
      <c r="O249" s="90"/>
      <c r="P249" s="89"/>
      <c r="Q249" s="91"/>
      <c r="R249" s="90"/>
      <c r="S249" s="91"/>
      <c r="T249" s="91"/>
      <c r="U249" s="91"/>
      <c r="V249" s="91"/>
      <c r="W249" s="91"/>
      <c r="X249" s="91"/>
      <c r="Y249" s="91"/>
      <c r="Z249" s="93"/>
    </row>
    <row r="250" spans="1:26" ht="15.75" x14ac:dyDescent="0.25">
      <c r="A250" s="88"/>
      <c r="B250" s="88"/>
      <c r="C250" s="89"/>
      <c r="D250" s="90"/>
      <c r="E250" s="90"/>
      <c r="F250" s="89"/>
      <c r="G250" s="90"/>
      <c r="H250" s="90"/>
      <c r="I250" s="91"/>
      <c r="J250" s="91"/>
      <c r="K250" s="92"/>
      <c r="L250" s="88"/>
      <c r="M250" s="88"/>
      <c r="N250" s="90"/>
      <c r="O250" s="90"/>
      <c r="P250" s="89"/>
      <c r="Q250" s="91"/>
      <c r="R250" s="90"/>
      <c r="S250" s="91"/>
      <c r="T250" s="91"/>
      <c r="U250" s="91"/>
      <c r="V250" s="91"/>
      <c r="W250" s="91"/>
      <c r="X250" s="91"/>
      <c r="Y250" s="91"/>
      <c r="Z250" s="93"/>
    </row>
    <row r="251" spans="1:26" ht="15.75" x14ac:dyDescent="0.25">
      <c r="A251" s="88"/>
      <c r="B251" s="88"/>
      <c r="C251" s="89"/>
      <c r="D251" s="90"/>
      <c r="E251" s="90"/>
      <c r="F251" s="89"/>
      <c r="G251" s="90"/>
      <c r="H251" s="90"/>
      <c r="I251" s="91"/>
      <c r="J251" s="91"/>
      <c r="K251" s="92"/>
      <c r="L251" s="88"/>
      <c r="M251" s="88"/>
      <c r="N251" s="90"/>
      <c r="O251" s="90"/>
      <c r="P251" s="89"/>
      <c r="Q251" s="91"/>
      <c r="R251" s="90"/>
      <c r="S251" s="91"/>
      <c r="T251" s="91"/>
      <c r="U251" s="91"/>
      <c r="V251" s="91"/>
      <c r="W251" s="91"/>
      <c r="X251" s="91"/>
      <c r="Y251" s="91"/>
      <c r="Z251" s="93"/>
    </row>
    <row r="252" spans="1:26" ht="15.75" x14ac:dyDescent="0.25">
      <c r="A252" s="88"/>
      <c r="B252" s="88"/>
      <c r="C252" s="89"/>
      <c r="D252" s="90"/>
      <c r="E252" s="90"/>
      <c r="F252" s="89"/>
      <c r="G252" s="90"/>
      <c r="H252" s="90"/>
      <c r="I252" s="91"/>
      <c r="J252" s="91"/>
      <c r="K252" s="92"/>
      <c r="L252" s="88"/>
      <c r="M252" s="88"/>
      <c r="N252" s="90"/>
      <c r="O252" s="90"/>
      <c r="P252" s="89"/>
      <c r="Q252" s="91"/>
      <c r="R252" s="90"/>
      <c r="S252" s="91"/>
      <c r="T252" s="91"/>
      <c r="U252" s="91"/>
      <c r="V252" s="91"/>
      <c r="W252" s="91"/>
      <c r="X252" s="91"/>
      <c r="Y252" s="91"/>
      <c r="Z252" s="93"/>
    </row>
    <row r="253" spans="1:26" ht="15.75" x14ac:dyDescent="0.25">
      <c r="A253" s="88"/>
      <c r="B253" s="88"/>
      <c r="C253" s="89"/>
      <c r="D253" s="90"/>
      <c r="E253" s="90"/>
      <c r="F253" s="89"/>
      <c r="G253" s="90"/>
      <c r="H253" s="90"/>
      <c r="I253" s="91"/>
      <c r="J253" s="91"/>
      <c r="K253" s="92"/>
      <c r="L253" s="88"/>
      <c r="M253" s="88"/>
      <c r="N253" s="90"/>
      <c r="O253" s="90"/>
      <c r="P253" s="89"/>
      <c r="Q253" s="91"/>
      <c r="R253" s="90"/>
      <c r="S253" s="91"/>
      <c r="T253" s="91"/>
      <c r="U253" s="91"/>
      <c r="V253" s="91"/>
      <c r="W253" s="91"/>
      <c r="X253" s="91"/>
      <c r="Y253" s="91"/>
      <c r="Z253" s="93"/>
    </row>
    <row r="254" spans="1:26" ht="15.75" x14ac:dyDescent="0.25">
      <c r="A254" s="88"/>
      <c r="B254" s="88"/>
      <c r="C254" s="89"/>
      <c r="D254" s="90"/>
      <c r="E254" s="90"/>
      <c r="F254" s="89"/>
      <c r="G254" s="90"/>
      <c r="H254" s="90"/>
      <c r="I254" s="91"/>
      <c r="J254" s="91"/>
      <c r="K254" s="92"/>
      <c r="L254" s="88"/>
      <c r="M254" s="88"/>
      <c r="N254" s="90"/>
      <c r="O254" s="90"/>
      <c r="P254" s="89"/>
      <c r="Q254" s="91"/>
      <c r="R254" s="90"/>
      <c r="S254" s="91"/>
      <c r="T254" s="91"/>
      <c r="U254" s="91"/>
      <c r="V254" s="91"/>
      <c r="W254" s="91"/>
      <c r="X254" s="91"/>
      <c r="Y254" s="91"/>
      <c r="Z254" s="93"/>
    </row>
    <row r="255" spans="1:26" ht="15.75" x14ac:dyDescent="0.25">
      <c r="A255" s="88"/>
      <c r="B255" s="88"/>
      <c r="C255" s="89"/>
      <c r="D255" s="90"/>
      <c r="E255" s="90"/>
      <c r="F255" s="89"/>
      <c r="G255" s="90"/>
      <c r="H255" s="90"/>
      <c r="I255" s="91"/>
      <c r="J255" s="91"/>
      <c r="K255" s="92"/>
      <c r="L255" s="88"/>
      <c r="M255" s="88"/>
      <c r="N255" s="90"/>
      <c r="O255" s="90"/>
      <c r="P255" s="89"/>
      <c r="Q255" s="91"/>
      <c r="R255" s="90"/>
      <c r="S255" s="91"/>
      <c r="T255" s="91"/>
      <c r="U255" s="91"/>
      <c r="V255" s="91"/>
      <c r="W255" s="91"/>
      <c r="X255" s="91"/>
      <c r="Y255" s="91"/>
      <c r="Z255" s="93"/>
    </row>
    <row r="256" spans="1:26" ht="15.75" x14ac:dyDescent="0.25">
      <c r="A256" s="88"/>
      <c r="B256" s="88"/>
      <c r="C256" s="89"/>
      <c r="D256" s="90"/>
      <c r="E256" s="90"/>
      <c r="F256" s="89"/>
      <c r="G256" s="90"/>
      <c r="H256" s="90"/>
      <c r="I256" s="91"/>
      <c r="J256" s="91"/>
      <c r="K256" s="92"/>
      <c r="L256" s="88"/>
      <c r="M256" s="88"/>
      <c r="N256" s="90"/>
      <c r="O256" s="90"/>
      <c r="P256" s="89"/>
      <c r="Q256" s="91"/>
      <c r="R256" s="90"/>
      <c r="S256" s="91"/>
      <c r="T256" s="91"/>
      <c r="U256" s="91"/>
      <c r="V256" s="91"/>
      <c r="W256" s="91"/>
      <c r="X256" s="91"/>
      <c r="Y256" s="91"/>
      <c r="Z256" s="93"/>
    </row>
    <row r="257" spans="1:26" ht="15.75" x14ac:dyDescent="0.25">
      <c r="A257" s="88"/>
      <c r="B257" s="88"/>
      <c r="C257" s="89"/>
      <c r="D257" s="90"/>
      <c r="E257" s="90"/>
      <c r="F257" s="89"/>
      <c r="G257" s="90"/>
      <c r="H257" s="90"/>
      <c r="I257" s="91"/>
      <c r="J257" s="91"/>
      <c r="K257" s="92"/>
      <c r="L257" s="88"/>
      <c r="M257" s="88"/>
      <c r="N257" s="90"/>
      <c r="O257" s="90"/>
      <c r="P257" s="89"/>
      <c r="Q257" s="91"/>
      <c r="R257" s="90"/>
      <c r="S257" s="91"/>
      <c r="T257" s="91"/>
      <c r="U257" s="91"/>
      <c r="V257" s="91"/>
      <c r="W257" s="91"/>
      <c r="X257" s="91"/>
      <c r="Y257" s="91"/>
      <c r="Z257" s="93"/>
    </row>
    <row r="258" spans="1:26" ht="15.75" x14ac:dyDescent="0.25">
      <c r="A258" s="88"/>
      <c r="B258" s="88"/>
      <c r="C258" s="89"/>
      <c r="D258" s="90"/>
      <c r="E258" s="90"/>
      <c r="F258" s="89"/>
      <c r="G258" s="90"/>
      <c r="H258" s="90"/>
      <c r="I258" s="91"/>
      <c r="J258" s="91"/>
      <c r="K258" s="92"/>
      <c r="L258" s="88"/>
      <c r="M258" s="88"/>
      <c r="N258" s="90"/>
      <c r="O258" s="90"/>
      <c r="P258" s="89"/>
      <c r="Q258" s="91"/>
      <c r="R258" s="90"/>
      <c r="S258" s="91"/>
      <c r="T258" s="91"/>
      <c r="U258" s="91"/>
      <c r="V258" s="91"/>
      <c r="W258" s="91"/>
      <c r="X258" s="91"/>
      <c r="Y258" s="91"/>
      <c r="Z258" s="93"/>
    </row>
    <row r="259" spans="1:26" ht="15.75" x14ac:dyDescent="0.25">
      <c r="A259" s="88"/>
      <c r="B259" s="88"/>
      <c r="C259" s="89"/>
      <c r="D259" s="90"/>
      <c r="E259" s="90"/>
      <c r="F259" s="89"/>
      <c r="G259" s="90"/>
      <c r="H259" s="90"/>
      <c r="I259" s="91"/>
      <c r="J259" s="91"/>
      <c r="K259" s="92"/>
      <c r="L259" s="88"/>
      <c r="M259" s="88"/>
      <c r="N259" s="90"/>
      <c r="O259" s="90"/>
      <c r="P259" s="89"/>
      <c r="Q259" s="91"/>
      <c r="R259" s="90"/>
      <c r="S259" s="91"/>
      <c r="T259" s="91"/>
      <c r="U259" s="91"/>
      <c r="V259" s="91"/>
      <c r="W259" s="91"/>
      <c r="X259" s="91"/>
      <c r="Y259" s="91"/>
      <c r="Z259" s="93"/>
    </row>
    <row r="260" spans="1:26" ht="15.75" x14ac:dyDescent="0.25">
      <c r="A260" s="88"/>
      <c r="B260" s="88"/>
      <c r="C260" s="89"/>
      <c r="D260" s="90"/>
      <c r="E260" s="90"/>
      <c r="F260" s="89"/>
      <c r="G260" s="90"/>
      <c r="H260" s="90"/>
      <c r="I260" s="91"/>
      <c r="J260" s="91"/>
      <c r="K260" s="92"/>
      <c r="L260" s="88"/>
      <c r="M260" s="88"/>
      <c r="N260" s="90"/>
      <c r="O260" s="90"/>
      <c r="P260" s="89"/>
      <c r="Q260" s="91"/>
      <c r="R260" s="90"/>
      <c r="S260" s="91"/>
      <c r="T260" s="91"/>
      <c r="U260" s="91"/>
      <c r="V260" s="91"/>
      <c r="W260" s="91"/>
      <c r="X260" s="91"/>
      <c r="Y260" s="91"/>
      <c r="Z260" s="93"/>
    </row>
    <row r="261" spans="1:26" ht="15.75" x14ac:dyDescent="0.25">
      <c r="A261" s="88"/>
      <c r="B261" s="88"/>
      <c r="C261" s="89"/>
      <c r="D261" s="90"/>
      <c r="E261" s="90"/>
      <c r="F261" s="89"/>
      <c r="G261" s="90"/>
      <c r="H261" s="90"/>
      <c r="I261" s="91"/>
      <c r="J261" s="91"/>
      <c r="K261" s="92"/>
      <c r="L261" s="88"/>
      <c r="M261" s="88"/>
      <c r="N261" s="90"/>
      <c r="O261" s="90"/>
      <c r="P261" s="89"/>
      <c r="Q261" s="91"/>
      <c r="R261" s="90"/>
      <c r="S261" s="91"/>
      <c r="T261" s="91"/>
      <c r="U261" s="91"/>
      <c r="V261" s="91"/>
      <c r="W261" s="91"/>
      <c r="X261" s="91"/>
      <c r="Y261" s="91"/>
      <c r="Z261" s="93"/>
    </row>
    <row r="262" spans="1:26" ht="15.75" x14ac:dyDescent="0.25">
      <c r="A262" s="88"/>
      <c r="B262" s="88"/>
      <c r="C262" s="89"/>
      <c r="D262" s="90"/>
      <c r="E262" s="90"/>
      <c r="F262" s="89"/>
      <c r="G262" s="90"/>
      <c r="H262" s="90"/>
      <c r="I262" s="91"/>
      <c r="J262" s="91"/>
      <c r="K262" s="92"/>
      <c r="L262" s="88"/>
      <c r="M262" s="88"/>
      <c r="N262" s="90"/>
      <c r="O262" s="90"/>
      <c r="P262" s="89"/>
      <c r="Q262" s="91"/>
      <c r="R262" s="90"/>
      <c r="S262" s="91"/>
      <c r="T262" s="91"/>
      <c r="U262" s="91"/>
      <c r="V262" s="91"/>
      <c r="W262" s="91"/>
      <c r="X262" s="91"/>
      <c r="Y262" s="91"/>
      <c r="Z262" s="93"/>
    </row>
    <row r="263" spans="1:26" ht="15.75" x14ac:dyDescent="0.25">
      <c r="A263" s="88"/>
      <c r="B263" s="88"/>
      <c r="C263" s="89"/>
      <c r="D263" s="90"/>
      <c r="E263" s="90"/>
      <c r="F263" s="89"/>
      <c r="G263" s="90"/>
      <c r="H263" s="90"/>
      <c r="I263" s="91"/>
      <c r="J263" s="91"/>
      <c r="K263" s="92"/>
      <c r="L263" s="88"/>
      <c r="M263" s="88"/>
      <c r="N263" s="90"/>
      <c r="O263" s="90"/>
      <c r="P263" s="89"/>
      <c r="Q263" s="91"/>
      <c r="R263" s="90"/>
      <c r="S263" s="91"/>
      <c r="T263" s="91"/>
      <c r="U263" s="91"/>
      <c r="V263" s="91"/>
      <c r="W263" s="91"/>
      <c r="X263" s="91"/>
      <c r="Y263" s="91"/>
      <c r="Z263" s="93"/>
    </row>
    <row r="264" spans="1:26" ht="15.75" x14ac:dyDescent="0.25">
      <c r="A264" s="88"/>
      <c r="B264" s="88"/>
      <c r="C264" s="89"/>
      <c r="D264" s="90"/>
      <c r="E264" s="90"/>
      <c r="F264" s="89"/>
      <c r="G264" s="90"/>
      <c r="H264" s="90"/>
      <c r="I264" s="91"/>
      <c r="J264" s="91"/>
      <c r="K264" s="92"/>
      <c r="L264" s="88"/>
      <c r="M264" s="88"/>
      <c r="N264" s="90"/>
      <c r="O264" s="90"/>
      <c r="P264" s="89"/>
      <c r="Q264" s="91"/>
      <c r="R264" s="90"/>
      <c r="S264" s="91"/>
      <c r="T264" s="91"/>
      <c r="U264" s="91"/>
      <c r="V264" s="91"/>
      <c r="W264" s="91"/>
      <c r="X264" s="91"/>
      <c r="Y264" s="91"/>
      <c r="Z264" s="93"/>
    </row>
    <row r="265" spans="1:26" ht="15.75" x14ac:dyDescent="0.25">
      <c r="A265" s="88"/>
      <c r="B265" s="88"/>
      <c r="C265" s="89"/>
      <c r="D265" s="90"/>
      <c r="E265" s="90"/>
      <c r="F265" s="89"/>
      <c r="G265" s="90"/>
      <c r="H265" s="90"/>
      <c r="I265" s="91"/>
      <c r="J265" s="91"/>
      <c r="K265" s="92"/>
      <c r="L265" s="88"/>
      <c r="M265" s="88"/>
      <c r="N265" s="90"/>
      <c r="O265" s="90"/>
      <c r="P265" s="89"/>
      <c r="Q265" s="91"/>
      <c r="R265" s="90"/>
      <c r="S265" s="91"/>
      <c r="T265" s="91"/>
      <c r="U265" s="91"/>
      <c r="V265" s="91"/>
      <c r="W265" s="91"/>
      <c r="X265" s="91"/>
      <c r="Y265" s="91"/>
      <c r="Z265" s="93"/>
    </row>
    <row r="266" spans="1:26" ht="15.75" x14ac:dyDescent="0.25">
      <c r="A266" s="88"/>
      <c r="B266" s="88"/>
      <c r="C266" s="89"/>
      <c r="D266" s="90"/>
      <c r="E266" s="90"/>
      <c r="F266" s="89"/>
      <c r="G266" s="90"/>
      <c r="H266" s="90"/>
      <c r="I266" s="91"/>
      <c r="J266" s="91"/>
      <c r="K266" s="92"/>
      <c r="L266" s="88"/>
      <c r="M266" s="88"/>
      <c r="N266" s="90"/>
      <c r="O266" s="90"/>
      <c r="P266" s="89"/>
      <c r="Q266" s="91"/>
      <c r="R266" s="90"/>
      <c r="S266" s="91"/>
      <c r="T266" s="91"/>
      <c r="U266" s="91"/>
      <c r="V266" s="91"/>
      <c r="W266" s="91"/>
      <c r="X266" s="91"/>
      <c r="Y266" s="91"/>
      <c r="Z266" s="93"/>
    </row>
    <row r="267" spans="1:26" ht="15.75" x14ac:dyDescent="0.25">
      <c r="A267" s="88"/>
      <c r="B267" s="88"/>
      <c r="C267" s="89"/>
      <c r="D267" s="90"/>
      <c r="E267" s="90"/>
      <c r="F267" s="89"/>
      <c r="G267" s="90"/>
      <c r="H267" s="90"/>
      <c r="I267" s="91"/>
      <c r="J267" s="91"/>
      <c r="K267" s="92"/>
      <c r="L267" s="88"/>
      <c r="M267" s="88"/>
      <c r="N267" s="90"/>
      <c r="O267" s="90"/>
      <c r="P267" s="89"/>
      <c r="Q267" s="91"/>
      <c r="R267" s="90"/>
      <c r="S267" s="91"/>
      <c r="T267" s="91"/>
      <c r="U267" s="91"/>
      <c r="V267" s="91"/>
      <c r="W267" s="91"/>
      <c r="X267" s="91"/>
      <c r="Y267" s="91"/>
      <c r="Z267" s="93"/>
    </row>
    <row r="268" spans="1:26" ht="15.75" x14ac:dyDescent="0.25">
      <c r="A268" s="88"/>
      <c r="B268" s="88"/>
      <c r="C268" s="89"/>
      <c r="D268" s="90"/>
      <c r="E268" s="90"/>
      <c r="F268" s="89"/>
      <c r="G268" s="90"/>
      <c r="H268" s="90"/>
      <c r="I268" s="91"/>
      <c r="J268" s="91"/>
      <c r="K268" s="92"/>
      <c r="L268" s="88"/>
      <c r="M268" s="88"/>
      <c r="N268" s="90"/>
      <c r="O268" s="90"/>
      <c r="P268" s="89"/>
      <c r="Q268" s="91"/>
      <c r="R268" s="90"/>
      <c r="S268" s="91"/>
      <c r="T268" s="91"/>
      <c r="U268" s="91"/>
      <c r="V268" s="91"/>
      <c r="W268" s="91"/>
      <c r="X268" s="91"/>
      <c r="Y268" s="91"/>
      <c r="Z268" s="93"/>
    </row>
    <row r="269" spans="1:26" ht="15.75" x14ac:dyDescent="0.25">
      <c r="A269" s="88"/>
      <c r="B269" s="88"/>
      <c r="C269" s="89"/>
      <c r="D269" s="90"/>
      <c r="E269" s="90"/>
      <c r="F269" s="89"/>
      <c r="G269" s="90"/>
      <c r="H269" s="90"/>
      <c r="I269" s="91"/>
      <c r="J269" s="91"/>
      <c r="K269" s="92"/>
      <c r="L269" s="88"/>
      <c r="M269" s="88"/>
      <c r="N269" s="90"/>
      <c r="O269" s="90"/>
      <c r="P269" s="89"/>
      <c r="Q269" s="91"/>
      <c r="R269" s="90"/>
      <c r="S269" s="91"/>
      <c r="T269" s="91"/>
      <c r="U269" s="91"/>
      <c r="V269" s="91"/>
      <c r="W269" s="91"/>
      <c r="X269" s="91"/>
      <c r="Y269" s="91"/>
      <c r="Z269" s="93"/>
    </row>
    <row r="270" spans="1:26" ht="15.75" x14ac:dyDescent="0.25">
      <c r="A270" s="88"/>
      <c r="B270" s="88"/>
      <c r="C270" s="89"/>
      <c r="D270" s="90"/>
      <c r="E270" s="90"/>
      <c r="F270" s="89"/>
      <c r="G270" s="90"/>
      <c r="H270" s="90"/>
      <c r="I270" s="91"/>
      <c r="J270" s="91"/>
      <c r="K270" s="92"/>
      <c r="L270" s="88"/>
      <c r="M270" s="88"/>
      <c r="N270" s="90"/>
      <c r="O270" s="90"/>
      <c r="P270" s="89"/>
      <c r="Q270" s="91"/>
      <c r="R270" s="90"/>
      <c r="S270" s="91"/>
      <c r="T270" s="91"/>
      <c r="U270" s="91"/>
      <c r="V270" s="91"/>
      <c r="W270" s="91"/>
      <c r="X270" s="91"/>
      <c r="Y270" s="91"/>
      <c r="Z270" s="93"/>
    </row>
    <row r="271" spans="1:26" ht="15.75" x14ac:dyDescent="0.25">
      <c r="A271" s="88"/>
      <c r="B271" s="88"/>
      <c r="C271" s="89"/>
      <c r="D271" s="90"/>
      <c r="E271" s="90"/>
      <c r="F271" s="89"/>
      <c r="G271" s="90"/>
      <c r="H271" s="90"/>
      <c r="I271" s="91"/>
      <c r="J271" s="91"/>
      <c r="K271" s="92"/>
      <c r="L271" s="88"/>
      <c r="M271" s="88"/>
      <c r="N271" s="90"/>
      <c r="O271" s="90"/>
      <c r="P271" s="89"/>
      <c r="Q271" s="91"/>
      <c r="R271" s="90"/>
      <c r="S271" s="91"/>
      <c r="T271" s="91"/>
      <c r="U271" s="91"/>
      <c r="V271" s="91"/>
      <c r="W271" s="91"/>
      <c r="X271" s="91"/>
      <c r="Y271" s="91"/>
      <c r="Z271" s="93"/>
    </row>
    <row r="272" spans="1:26" ht="15.75" x14ac:dyDescent="0.25">
      <c r="A272" s="88"/>
      <c r="B272" s="88"/>
      <c r="C272" s="89"/>
      <c r="D272" s="90"/>
      <c r="E272" s="90"/>
      <c r="F272" s="89"/>
      <c r="G272" s="90"/>
      <c r="H272" s="90"/>
      <c r="I272" s="91"/>
      <c r="J272" s="91"/>
      <c r="K272" s="92"/>
      <c r="L272" s="88"/>
      <c r="M272" s="88"/>
      <c r="N272" s="90"/>
      <c r="O272" s="90"/>
      <c r="P272" s="89"/>
      <c r="Q272" s="91"/>
      <c r="R272" s="90"/>
      <c r="S272" s="91"/>
      <c r="T272" s="91"/>
      <c r="U272" s="91"/>
      <c r="V272" s="91"/>
      <c r="W272" s="91"/>
      <c r="X272" s="91"/>
      <c r="Y272" s="91"/>
      <c r="Z272" s="93"/>
    </row>
    <row r="273" spans="1:26" ht="15.75" x14ac:dyDescent="0.25">
      <c r="A273" s="88"/>
      <c r="B273" s="88"/>
      <c r="C273" s="89"/>
      <c r="D273" s="90"/>
      <c r="E273" s="90"/>
      <c r="F273" s="89"/>
      <c r="G273" s="90"/>
      <c r="H273" s="90"/>
      <c r="I273" s="91"/>
      <c r="J273" s="91"/>
      <c r="K273" s="92"/>
      <c r="L273" s="88"/>
      <c r="M273" s="88"/>
      <c r="N273" s="90"/>
      <c r="O273" s="90"/>
      <c r="P273" s="89"/>
      <c r="Q273" s="91"/>
      <c r="R273" s="90"/>
      <c r="S273" s="91"/>
      <c r="T273" s="91"/>
      <c r="U273" s="91"/>
      <c r="V273" s="91"/>
      <c r="W273" s="91"/>
      <c r="X273" s="91"/>
      <c r="Y273" s="91"/>
      <c r="Z273" s="93"/>
    </row>
    <row r="274" spans="1:26" ht="15.75" x14ac:dyDescent="0.25">
      <c r="A274" s="88"/>
      <c r="B274" s="88"/>
      <c r="C274" s="89"/>
      <c r="D274" s="90"/>
      <c r="E274" s="90"/>
      <c r="F274" s="89"/>
      <c r="G274" s="90"/>
      <c r="H274" s="90"/>
      <c r="I274" s="91"/>
      <c r="J274" s="91"/>
      <c r="K274" s="92"/>
      <c r="L274" s="88"/>
      <c r="M274" s="88"/>
      <c r="N274" s="90"/>
      <c r="O274" s="90"/>
      <c r="P274" s="89"/>
      <c r="Q274" s="91"/>
      <c r="R274" s="90"/>
      <c r="S274" s="91"/>
      <c r="T274" s="91"/>
      <c r="U274" s="91"/>
      <c r="V274" s="91"/>
      <c r="W274" s="91"/>
      <c r="X274" s="91"/>
      <c r="Y274" s="91"/>
      <c r="Z274" s="93"/>
    </row>
    <row r="275" spans="1:26" ht="15.75" x14ac:dyDescent="0.25">
      <c r="A275" s="88"/>
      <c r="B275" s="88"/>
      <c r="C275" s="89"/>
      <c r="D275" s="90"/>
      <c r="E275" s="90"/>
      <c r="F275" s="89"/>
      <c r="G275" s="90"/>
      <c r="H275" s="90"/>
      <c r="I275" s="91"/>
      <c r="J275" s="91"/>
      <c r="K275" s="92"/>
      <c r="L275" s="88"/>
      <c r="M275" s="88"/>
      <c r="N275" s="90"/>
      <c r="O275" s="90"/>
      <c r="P275" s="89"/>
      <c r="Q275" s="91"/>
      <c r="R275" s="90"/>
      <c r="S275" s="91"/>
      <c r="T275" s="91"/>
      <c r="U275" s="91"/>
      <c r="V275" s="91"/>
      <c r="W275" s="91"/>
      <c r="X275" s="91"/>
      <c r="Y275" s="91"/>
      <c r="Z275" s="93"/>
    </row>
    <row r="276" spans="1:26" ht="15.75" x14ac:dyDescent="0.25">
      <c r="A276" s="88"/>
      <c r="B276" s="88"/>
      <c r="C276" s="89"/>
      <c r="D276" s="90"/>
      <c r="E276" s="90"/>
      <c r="F276" s="89"/>
      <c r="G276" s="90"/>
      <c r="H276" s="90"/>
      <c r="I276" s="91"/>
      <c r="J276" s="91"/>
      <c r="K276" s="92"/>
      <c r="L276" s="88"/>
      <c r="M276" s="88"/>
      <c r="N276" s="90"/>
      <c r="O276" s="90"/>
      <c r="P276" s="89"/>
      <c r="Q276" s="91"/>
      <c r="R276" s="90"/>
      <c r="S276" s="91"/>
      <c r="T276" s="91"/>
      <c r="U276" s="91"/>
      <c r="V276" s="91"/>
      <c r="W276" s="91"/>
      <c r="X276" s="91"/>
      <c r="Y276" s="91"/>
      <c r="Z276" s="93"/>
    </row>
    <row r="277" spans="1:26" ht="15.75" x14ac:dyDescent="0.25">
      <c r="A277" s="88"/>
      <c r="B277" s="88"/>
      <c r="C277" s="89"/>
      <c r="D277" s="90"/>
      <c r="E277" s="90"/>
      <c r="F277" s="89"/>
      <c r="G277" s="90"/>
      <c r="H277" s="90"/>
      <c r="I277" s="91"/>
      <c r="J277" s="91"/>
      <c r="K277" s="92"/>
      <c r="L277" s="88"/>
      <c r="M277" s="88"/>
      <c r="N277" s="90"/>
      <c r="O277" s="90"/>
      <c r="P277" s="89"/>
      <c r="Q277" s="91"/>
      <c r="R277" s="90"/>
      <c r="S277" s="91"/>
      <c r="T277" s="91"/>
      <c r="U277" s="91"/>
      <c r="V277" s="91"/>
      <c r="W277" s="91"/>
      <c r="X277" s="91"/>
      <c r="Y277" s="91"/>
      <c r="Z277" s="93"/>
    </row>
    <row r="278" spans="1:26" ht="15.75" x14ac:dyDescent="0.25">
      <c r="A278" s="88"/>
      <c r="B278" s="88"/>
      <c r="C278" s="89"/>
      <c r="D278" s="90"/>
      <c r="E278" s="90"/>
      <c r="F278" s="89"/>
      <c r="G278" s="90"/>
      <c r="H278" s="90"/>
      <c r="I278" s="91"/>
      <c r="J278" s="91"/>
      <c r="K278" s="92"/>
      <c r="L278" s="88"/>
      <c r="M278" s="88"/>
      <c r="N278" s="90"/>
      <c r="O278" s="90"/>
      <c r="P278" s="89"/>
      <c r="Q278" s="91"/>
      <c r="R278" s="90"/>
      <c r="S278" s="91"/>
      <c r="T278" s="91"/>
      <c r="U278" s="91"/>
      <c r="V278" s="91"/>
      <c r="W278" s="91"/>
      <c r="X278" s="91"/>
      <c r="Y278" s="91"/>
      <c r="Z278" s="93"/>
    </row>
    <row r="279" spans="1:26" ht="15.75" x14ac:dyDescent="0.25">
      <c r="A279" s="88"/>
      <c r="B279" s="88"/>
      <c r="C279" s="89"/>
      <c r="D279" s="90"/>
      <c r="E279" s="90"/>
      <c r="F279" s="89"/>
      <c r="G279" s="90"/>
      <c r="H279" s="90"/>
      <c r="I279" s="91"/>
      <c r="J279" s="91"/>
      <c r="K279" s="92"/>
      <c r="L279" s="88"/>
      <c r="M279" s="88"/>
      <c r="N279" s="90"/>
      <c r="O279" s="90"/>
      <c r="P279" s="89"/>
      <c r="Q279" s="91"/>
      <c r="R279" s="90"/>
      <c r="S279" s="91"/>
      <c r="T279" s="91"/>
      <c r="U279" s="91"/>
      <c r="V279" s="91"/>
      <c r="W279" s="91"/>
      <c r="X279" s="91"/>
      <c r="Y279" s="91"/>
      <c r="Z279" s="93"/>
    </row>
    <row r="280" spans="1:26" ht="15.75" x14ac:dyDescent="0.25">
      <c r="A280" s="88"/>
      <c r="B280" s="88"/>
      <c r="C280" s="89"/>
      <c r="D280" s="90"/>
      <c r="E280" s="90"/>
      <c r="F280" s="89"/>
      <c r="G280" s="90"/>
      <c r="H280" s="90"/>
      <c r="I280" s="91"/>
      <c r="J280" s="91"/>
      <c r="K280" s="92"/>
      <c r="L280" s="88"/>
      <c r="M280" s="88"/>
      <c r="N280" s="90"/>
      <c r="O280" s="90"/>
      <c r="P280" s="89"/>
      <c r="Q280" s="91"/>
      <c r="R280" s="90"/>
      <c r="S280" s="91"/>
      <c r="T280" s="91"/>
      <c r="U280" s="91"/>
      <c r="V280" s="91"/>
      <c r="W280" s="91"/>
      <c r="X280" s="91"/>
      <c r="Y280" s="91"/>
      <c r="Z280" s="93"/>
    </row>
    <row r="281" spans="1:26" ht="15.75" x14ac:dyDescent="0.25">
      <c r="A281" s="88"/>
      <c r="B281" s="88"/>
      <c r="C281" s="89"/>
      <c r="D281" s="90"/>
      <c r="E281" s="90"/>
      <c r="F281" s="89"/>
      <c r="G281" s="90"/>
      <c r="H281" s="90"/>
      <c r="I281" s="91"/>
      <c r="J281" s="91"/>
      <c r="K281" s="92"/>
      <c r="L281" s="88"/>
      <c r="M281" s="88"/>
      <c r="N281" s="90"/>
      <c r="O281" s="90"/>
      <c r="P281" s="89"/>
      <c r="Q281" s="91"/>
      <c r="R281" s="90"/>
      <c r="S281" s="91"/>
      <c r="T281" s="91"/>
      <c r="U281" s="91"/>
      <c r="V281" s="91"/>
      <c r="W281" s="91"/>
      <c r="X281" s="91"/>
      <c r="Y281" s="91"/>
      <c r="Z281" s="93"/>
    </row>
    <row r="282" spans="1:26" ht="15.75" x14ac:dyDescent="0.25">
      <c r="A282" s="88"/>
      <c r="B282" s="88"/>
      <c r="C282" s="89"/>
      <c r="D282" s="90"/>
      <c r="E282" s="90"/>
      <c r="F282" s="89"/>
      <c r="G282" s="90"/>
      <c r="H282" s="90"/>
      <c r="I282" s="91"/>
      <c r="J282" s="91"/>
      <c r="K282" s="92"/>
      <c r="L282" s="88"/>
      <c r="M282" s="88"/>
      <c r="N282" s="90"/>
      <c r="O282" s="90"/>
      <c r="P282" s="89"/>
      <c r="Q282" s="91"/>
      <c r="R282" s="90"/>
      <c r="S282" s="91"/>
      <c r="T282" s="91"/>
      <c r="U282" s="91"/>
      <c r="V282" s="91"/>
      <c r="W282" s="91"/>
      <c r="X282" s="91"/>
      <c r="Y282" s="91"/>
      <c r="Z282" s="93"/>
    </row>
    <row r="283" spans="1:26" ht="15.75" x14ac:dyDescent="0.25">
      <c r="A283" s="88"/>
      <c r="B283" s="88"/>
      <c r="C283" s="89"/>
      <c r="D283" s="90"/>
      <c r="E283" s="90"/>
      <c r="F283" s="89"/>
      <c r="G283" s="90"/>
      <c r="H283" s="90"/>
      <c r="I283" s="91"/>
      <c r="J283" s="91"/>
      <c r="K283" s="92"/>
      <c r="L283" s="88"/>
      <c r="M283" s="88"/>
      <c r="N283" s="90"/>
      <c r="O283" s="90"/>
      <c r="P283" s="89"/>
      <c r="Q283" s="91"/>
      <c r="R283" s="90"/>
      <c r="S283" s="91"/>
      <c r="T283" s="91"/>
      <c r="U283" s="91"/>
      <c r="V283" s="91"/>
      <c r="W283" s="91"/>
      <c r="X283" s="91"/>
      <c r="Y283" s="91"/>
      <c r="Z283" s="93"/>
    </row>
    <row r="284" spans="1:26" ht="15.75" x14ac:dyDescent="0.25">
      <c r="A284" s="88"/>
      <c r="B284" s="88"/>
      <c r="C284" s="89"/>
      <c r="D284" s="90"/>
      <c r="E284" s="90"/>
      <c r="F284" s="89"/>
      <c r="G284" s="90"/>
      <c r="H284" s="90"/>
      <c r="I284" s="91"/>
      <c r="J284" s="91"/>
      <c r="K284" s="92"/>
      <c r="L284" s="88"/>
      <c r="M284" s="88"/>
      <c r="N284" s="90"/>
      <c r="O284" s="90"/>
      <c r="P284" s="89"/>
      <c r="Q284" s="91"/>
      <c r="R284" s="90"/>
      <c r="S284" s="91"/>
      <c r="T284" s="91"/>
      <c r="U284" s="91"/>
      <c r="V284" s="91"/>
      <c r="W284" s="91"/>
      <c r="X284" s="91"/>
      <c r="Y284" s="91"/>
      <c r="Z284" s="93"/>
    </row>
    <row r="285" spans="1:26" ht="15.75" x14ac:dyDescent="0.25">
      <c r="A285" s="88"/>
      <c r="B285" s="88"/>
      <c r="C285" s="89"/>
      <c r="D285" s="90"/>
      <c r="E285" s="90"/>
      <c r="F285" s="89"/>
      <c r="G285" s="90"/>
      <c r="H285" s="90"/>
      <c r="I285" s="91"/>
      <c r="J285" s="91"/>
      <c r="K285" s="92"/>
      <c r="L285" s="88"/>
      <c r="M285" s="88"/>
      <c r="N285" s="90"/>
      <c r="O285" s="90"/>
      <c r="P285" s="89"/>
      <c r="Q285" s="91"/>
      <c r="R285" s="90"/>
      <c r="S285" s="91"/>
      <c r="T285" s="91"/>
      <c r="U285" s="91"/>
      <c r="V285" s="91"/>
      <c r="W285" s="91"/>
      <c r="X285" s="91"/>
      <c r="Y285" s="91"/>
      <c r="Z285" s="93"/>
    </row>
    <row r="286" spans="1:26" ht="15.75" x14ac:dyDescent="0.25">
      <c r="A286" s="88"/>
      <c r="B286" s="88"/>
      <c r="C286" s="89"/>
      <c r="D286" s="90"/>
      <c r="E286" s="90"/>
      <c r="F286" s="89"/>
      <c r="G286" s="90"/>
      <c r="H286" s="90"/>
      <c r="I286" s="91"/>
      <c r="J286" s="91"/>
      <c r="K286" s="92"/>
      <c r="L286" s="88"/>
      <c r="M286" s="88"/>
      <c r="N286" s="90"/>
      <c r="O286" s="90"/>
      <c r="P286" s="89"/>
      <c r="Q286" s="91"/>
      <c r="R286" s="90"/>
      <c r="S286" s="91"/>
      <c r="T286" s="91"/>
      <c r="U286" s="91"/>
      <c r="V286" s="91"/>
      <c r="W286" s="91"/>
      <c r="X286" s="91"/>
      <c r="Y286" s="91"/>
      <c r="Z286" s="93"/>
    </row>
    <row r="287" spans="1:26" ht="15.75" x14ac:dyDescent="0.25">
      <c r="A287" s="88"/>
      <c r="B287" s="88"/>
      <c r="C287" s="89"/>
      <c r="D287" s="90"/>
      <c r="E287" s="90"/>
      <c r="F287" s="89"/>
      <c r="G287" s="90"/>
      <c r="H287" s="90"/>
      <c r="I287" s="91"/>
      <c r="J287" s="91"/>
      <c r="K287" s="92"/>
      <c r="L287" s="88"/>
      <c r="M287" s="88"/>
      <c r="N287" s="90"/>
      <c r="O287" s="90"/>
      <c r="P287" s="89"/>
      <c r="Q287" s="91"/>
      <c r="R287" s="90"/>
      <c r="S287" s="91"/>
      <c r="T287" s="91"/>
      <c r="U287" s="91"/>
      <c r="V287" s="91"/>
      <c r="W287" s="91"/>
      <c r="X287" s="91"/>
      <c r="Y287" s="91"/>
      <c r="Z287" s="93"/>
    </row>
    <row r="288" spans="1:26" ht="15.75" x14ac:dyDescent="0.25">
      <c r="A288" s="88"/>
      <c r="B288" s="88"/>
      <c r="C288" s="89"/>
      <c r="D288" s="90"/>
      <c r="E288" s="90"/>
      <c r="F288" s="89"/>
      <c r="G288" s="90"/>
      <c r="H288" s="90"/>
      <c r="I288" s="91"/>
      <c r="J288" s="91"/>
      <c r="K288" s="92"/>
      <c r="L288" s="88"/>
      <c r="M288" s="88"/>
      <c r="N288" s="90"/>
      <c r="O288" s="90"/>
      <c r="P288" s="89"/>
      <c r="Q288" s="91"/>
      <c r="R288" s="90"/>
      <c r="S288" s="91"/>
      <c r="T288" s="91"/>
      <c r="U288" s="91"/>
      <c r="V288" s="91"/>
      <c r="W288" s="91"/>
      <c r="X288" s="91"/>
      <c r="Y288" s="91"/>
      <c r="Z288" s="93"/>
    </row>
    <row r="289" spans="1:26" ht="15.75" x14ac:dyDescent="0.25">
      <c r="A289" s="88"/>
      <c r="B289" s="88"/>
      <c r="C289" s="89"/>
      <c r="D289" s="90"/>
      <c r="E289" s="90"/>
      <c r="F289" s="89"/>
      <c r="G289" s="90"/>
      <c r="H289" s="90"/>
      <c r="I289" s="91"/>
      <c r="J289" s="91"/>
      <c r="K289" s="92"/>
      <c r="L289" s="88"/>
      <c r="M289" s="88"/>
      <c r="N289" s="90"/>
      <c r="O289" s="90"/>
      <c r="P289" s="89"/>
      <c r="Q289" s="91"/>
      <c r="R289" s="90"/>
      <c r="S289" s="91"/>
      <c r="T289" s="91"/>
      <c r="U289" s="91"/>
      <c r="V289" s="91"/>
      <c r="W289" s="91"/>
      <c r="X289" s="91"/>
      <c r="Y289" s="91"/>
      <c r="Z289" s="93"/>
    </row>
    <row r="290" spans="1:26" ht="15.75" x14ac:dyDescent="0.25">
      <c r="A290" s="88"/>
      <c r="B290" s="88"/>
      <c r="C290" s="89"/>
      <c r="D290" s="90"/>
      <c r="E290" s="90"/>
      <c r="F290" s="89"/>
      <c r="G290" s="90"/>
      <c r="H290" s="90"/>
      <c r="I290" s="91"/>
      <c r="J290" s="91"/>
      <c r="K290" s="92"/>
      <c r="L290" s="88"/>
      <c r="M290" s="88"/>
      <c r="N290" s="90"/>
      <c r="O290" s="90"/>
      <c r="P290" s="89"/>
      <c r="Q290" s="91"/>
      <c r="R290" s="90"/>
      <c r="S290" s="91"/>
      <c r="T290" s="91"/>
      <c r="U290" s="91"/>
      <c r="V290" s="91"/>
      <c r="W290" s="91"/>
      <c r="X290" s="91"/>
      <c r="Y290" s="91"/>
      <c r="Z290" s="93"/>
    </row>
    <row r="291" spans="1:26" ht="15.75" x14ac:dyDescent="0.25">
      <c r="A291" s="88"/>
      <c r="B291" s="88"/>
      <c r="C291" s="89"/>
      <c r="D291" s="90"/>
      <c r="E291" s="90"/>
      <c r="F291" s="89"/>
      <c r="G291" s="90"/>
      <c r="H291" s="90"/>
      <c r="I291" s="91"/>
      <c r="J291" s="91"/>
      <c r="K291" s="92"/>
      <c r="L291" s="88"/>
      <c r="M291" s="88"/>
      <c r="N291" s="90"/>
      <c r="O291" s="90"/>
      <c r="P291" s="89"/>
      <c r="Q291" s="91"/>
      <c r="R291" s="90"/>
      <c r="S291" s="91"/>
      <c r="T291" s="91"/>
      <c r="U291" s="91"/>
      <c r="V291" s="91"/>
      <c r="W291" s="91"/>
      <c r="X291" s="91"/>
      <c r="Y291" s="91"/>
      <c r="Z291" s="93"/>
    </row>
    <row r="292" spans="1:26" ht="15.75" x14ac:dyDescent="0.25">
      <c r="A292" s="88"/>
      <c r="B292" s="88"/>
      <c r="C292" s="89"/>
      <c r="D292" s="90"/>
      <c r="E292" s="90"/>
      <c r="F292" s="89"/>
      <c r="G292" s="90"/>
      <c r="H292" s="90"/>
      <c r="I292" s="91"/>
      <c r="J292" s="91"/>
      <c r="K292" s="92"/>
      <c r="L292" s="88"/>
      <c r="M292" s="88"/>
      <c r="N292" s="90"/>
      <c r="O292" s="90"/>
      <c r="P292" s="89"/>
      <c r="Q292" s="91"/>
      <c r="R292" s="90"/>
      <c r="S292" s="91"/>
      <c r="T292" s="91"/>
      <c r="U292" s="91"/>
      <c r="V292" s="91"/>
      <c r="W292" s="91"/>
      <c r="X292" s="91"/>
      <c r="Y292" s="91"/>
      <c r="Z292" s="93"/>
    </row>
    <row r="293" spans="1:26" ht="15.75" x14ac:dyDescent="0.25">
      <c r="A293" s="88"/>
      <c r="B293" s="88"/>
      <c r="C293" s="89"/>
      <c r="D293" s="90"/>
      <c r="E293" s="90"/>
      <c r="F293" s="89"/>
      <c r="G293" s="90"/>
      <c r="H293" s="90"/>
      <c r="I293" s="91"/>
      <c r="J293" s="91"/>
      <c r="K293" s="92"/>
      <c r="L293" s="88"/>
      <c r="M293" s="88"/>
      <c r="N293" s="90"/>
      <c r="O293" s="90"/>
      <c r="P293" s="89"/>
      <c r="Q293" s="91"/>
      <c r="R293" s="90"/>
      <c r="S293" s="91"/>
      <c r="T293" s="91"/>
      <c r="U293" s="91"/>
      <c r="V293" s="91"/>
      <c r="W293" s="91"/>
      <c r="X293" s="91"/>
      <c r="Y293" s="91"/>
      <c r="Z293" s="93"/>
    </row>
    <row r="294" spans="1:26" ht="15.75" x14ac:dyDescent="0.25">
      <c r="A294" s="88"/>
      <c r="B294" s="88"/>
      <c r="C294" s="89"/>
      <c r="D294" s="90"/>
      <c r="E294" s="90"/>
      <c r="F294" s="89"/>
      <c r="G294" s="90"/>
      <c r="H294" s="90"/>
      <c r="I294" s="91"/>
      <c r="J294" s="91"/>
      <c r="K294" s="92"/>
      <c r="L294" s="88"/>
      <c r="M294" s="88"/>
      <c r="N294" s="90"/>
      <c r="O294" s="90"/>
      <c r="P294" s="89"/>
      <c r="Q294" s="91"/>
      <c r="R294" s="90"/>
      <c r="S294" s="91"/>
      <c r="T294" s="91"/>
      <c r="U294" s="91"/>
      <c r="V294" s="91"/>
      <c r="W294" s="91"/>
      <c r="X294" s="91"/>
      <c r="Y294" s="91"/>
      <c r="Z294" s="93"/>
    </row>
    <row r="295" spans="1:26" ht="15.75" x14ac:dyDescent="0.25">
      <c r="A295" s="88"/>
      <c r="B295" s="88"/>
      <c r="C295" s="89"/>
      <c r="D295" s="90"/>
      <c r="E295" s="90"/>
      <c r="F295" s="89"/>
      <c r="G295" s="90"/>
      <c r="H295" s="90"/>
      <c r="I295" s="91"/>
      <c r="J295" s="91"/>
      <c r="K295" s="92"/>
      <c r="L295" s="88"/>
      <c r="M295" s="88"/>
      <c r="N295" s="90"/>
      <c r="O295" s="90"/>
      <c r="P295" s="89"/>
      <c r="Q295" s="91"/>
      <c r="R295" s="90"/>
      <c r="S295" s="91"/>
      <c r="T295" s="91"/>
      <c r="U295" s="91"/>
      <c r="V295" s="91"/>
      <c r="W295" s="91"/>
      <c r="X295" s="91"/>
      <c r="Y295" s="91"/>
      <c r="Z295" s="93"/>
    </row>
    <row r="296" spans="1:26" ht="15.75" x14ac:dyDescent="0.25">
      <c r="A296" s="88"/>
      <c r="B296" s="88"/>
      <c r="C296" s="89"/>
      <c r="D296" s="90"/>
      <c r="E296" s="90"/>
      <c r="F296" s="89"/>
      <c r="G296" s="90"/>
      <c r="H296" s="90"/>
      <c r="I296" s="91"/>
      <c r="J296" s="91"/>
      <c r="K296" s="92"/>
      <c r="L296" s="88"/>
      <c r="M296" s="88"/>
      <c r="N296" s="90"/>
      <c r="O296" s="90"/>
      <c r="P296" s="89"/>
      <c r="Q296" s="91"/>
      <c r="R296" s="90"/>
      <c r="S296" s="91"/>
      <c r="T296" s="91"/>
      <c r="U296" s="91"/>
      <c r="V296" s="91"/>
      <c r="W296" s="91"/>
      <c r="X296" s="91"/>
      <c r="Y296" s="91"/>
      <c r="Z296" s="93"/>
    </row>
    <row r="297" spans="1:26" ht="15.75" x14ac:dyDescent="0.25">
      <c r="A297" s="88"/>
      <c r="B297" s="88"/>
      <c r="C297" s="89"/>
      <c r="D297" s="90"/>
      <c r="E297" s="90"/>
      <c r="F297" s="89"/>
      <c r="G297" s="90"/>
      <c r="H297" s="90"/>
      <c r="I297" s="91"/>
      <c r="J297" s="91"/>
      <c r="K297" s="92"/>
      <c r="L297" s="88"/>
      <c r="M297" s="88"/>
      <c r="N297" s="90"/>
      <c r="O297" s="90"/>
      <c r="P297" s="89"/>
      <c r="Q297" s="91"/>
      <c r="R297" s="90"/>
      <c r="S297" s="91"/>
      <c r="T297" s="91"/>
      <c r="U297" s="91"/>
      <c r="V297" s="91"/>
      <c r="W297" s="91"/>
      <c r="X297" s="91"/>
      <c r="Y297" s="91"/>
      <c r="Z297" s="93"/>
    </row>
    <row r="298" spans="1:26" ht="15.75" x14ac:dyDescent="0.25">
      <c r="A298" s="88"/>
      <c r="B298" s="88"/>
      <c r="C298" s="89"/>
      <c r="D298" s="90"/>
      <c r="E298" s="90"/>
      <c r="F298" s="89"/>
      <c r="G298" s="90"/>
      <c r="H298" s="90"/>
      <c r="I298" s="91"/>
      <c r="J298" s="91"/>
      <c r="K298" s="92"/>
      <c r="L298" s="88"/>
      <c r="M298" s="88"/>
      <c r="N298" s="90"/>
      <c r="O298" s="90"/>
      <c r="P298" s="89"/>
      <c r="Q298" s="91"/>
      <c r="R298" s="90"/>
      <c r="S298" s="91"/>
      <c r="T298" s="91"/>
      <c r="U298" s="91"/>
      <c r="V298" s="91"/>
      <c r="W298" s="91"/>
      <c r="X298" s="91"/>
      <c r="Y298" s="91"/>
      <c r="Z298" s="93"/>
    </row>
    <row r="299" spans="1:26" ht="15.75" x14ac:dyDescent="0.25">
      <c r="A299" s="88"/>
      <c r="B299" s="88"/>
      <c r="C299" s="89"/>
      <c r="D299" s="90"/>
      <c r="E299" s="90"/>
      <c r="F299" s="89"/>
      <c r="G299" s="90"/>
      <c r="H299" s="90"/>
      <c r="I299" s="91"/>
      <c r="J299" s="91"/>
      <c r="K299" s="92"/>
      <c r="L299" s="88"/>
      <c r="M299" s="88"/>
      <c r="N299" s="90"/>
      <c r="O299" s="90"/>
      <c r="P299" s="89"/>
      <c r="Q299" s="91"/>
      <c r="R299" s="90"/>
      <c r="S299" s="91"/>
      <c r="T299" s="91"/>
      <c r="U299" s="91"/>
      <c r="V299" s="91"/>
      <c r="W299" s="91"/>
      <c r="X299" s="91"/>
      <c r="Y299" s="91"/>
      <c r="Z299" s="93"/>
    </row>
    <row r="300" spans="1:26" ht="15.75" x14ac:dyDescent="0.25">
      <c r="A300" s="88"/>
      <c r="B300" s="88"/>
      <c r="C300" s="89"/>
      <c r="D300" s="90"/>
      <c r="E300" s="90"/>
      <c r="F300" s="89"/>
      <c r="G300" s="90"/>
      <c r="H300" s="90"/>
      <c r="I300" s="91"/>
      <c r="J300" s="91"/>
      <c r="K300" s="92"/>
      <c r="L300" s="88"/>
      <c r="M300" s="88"/>
      <c r="N300" s="90"/>
      <c r="O300" s="90"/>
      <c r="P300" s="89"/>
      <c r="Q300" s="91"/>
      <c r="R300" s="90"/>
      <c r="S300" s="91"/>
      <c r="T300" s="91"/>
      <c r="U300" s="91"/>
      <c r="V300" s="91"/>
      <c r="W300" s="91"/>
      <c r="X300" s="91"/>
      <c r="Y300" s="91"/>
      <c r="Z300" s="93"/>
    </row>
    <row r="301" spans="1:26" ht="15.75" x14ac:dyDescent="0.25">
      <c r="A301" s="88"/>
      <c r="B301" s="88"/>
      <c r="C301" s="89"/>
      <c r="D301" s="90"/>
      <c r="E301" s="90"/>
      <c r="F301" s="89"/>
      <c r="G301" s="90"/>
      <c r="H301" s="90"/>
      <c r="I301" s="91"/>
      <c r="J301" s="91"/>
      <c r="K301" s="92"/>
      <c r="L301" s="88"/>
      <c r="M301" s="88"/>
      <c r="N301" s="90"/>
      <c r="O301" s="90"/>
      <c r="P301" s="89"/>
      <c r="Q301" s="91"/>
      <c r="R301" s="90"/>
      <c r="S301" s="91"/>
      <c r="T301" s="91"/>
      <c r="U301" s="91"/>
      <c r="V301" s="91"/>
      <c r="W301" s="91"/>
      <c r="X301" s="91"/>
      <c r="Y301" s="91"/>
      <c r="Z301" s="93"/>
    </row>
    <row r="302" spans="1:26" ht="15.75" x14ac:dyDescent="0.25">
      <c r="A302" s="88"/>
      <c r="B302" s="88"/>
      <c r="C302" s="89"/>
      <c r="D302" s="90"/>
      <c r="E302" s="90"/>
      <c r="F302" s="89"/>
      <c r="G302" s="90"/>
      <c r="H302" s="90"/>
      <c r="I302" s="91"/>
      <c r="J302" s="91"/>
      <c r="K302" s="92"/>
      <c r="L302" s="88"/>
      <c r="M302" s="88"/>
      <c r="N302" s="90"/>
      <c r="O302" s="90"/>
      <c r="P302" s="89"/>
      <c r="Q302" s="91"/>
      <c r="R302" s="90"/>
      <c r="S302" s="91"/>
      <c r="T302" s="91"/>
      <c r="U302" s="91"/>
      <c r="V302" s="91"/>
      <c r="W302" s="91"/>
      <c r="X302" s="91"/>
      <c r="Y302" s="91"/>
      <c r="Z302" s="93"/>
    </row>
    <row r="303" spans="1:26" ht="15.75" x14ac:dyDescent="0.25">
      <c r="A303" s="88"/>
      <c r="B303" s="88"/>
      <c r="C303" s="89"/>
      <c r="D303" s="90"/>
      <c r="E303" s="90"/>
      <c r="F303" s="89"/>
      <c r="G303" s="90"/>
      <c r="H303" s="90"/>
      <c r="I303" s="91"/>
      <c r="J303" s="91"/>
      <c r="K303" s="92"/>
      <c r="L303" s="88"/>
      <c r="M303" s="88"/>
      <c r="N303" s="90"/>
      <c r="O303" s="90"/>
      <c r="P303" s="89"/>
      <c r="Q303" s="91"/>
      <c r="R303" s="90"/>
      <c r="S303" s="91"/>
      <c r="T303" s="91"/>
      <c r="U303" s="91"/>
      <c r="V303" s="91"/>
      <c r="W303" s="91"/>
      <c r="X303" s="91"/>
      <c r="Y303" s="91"/>
      <c r="Z303" s="93"/>
    </row>
    <row r="304" spans="1:26" ht="15.75" x14ac:dyDescent="0.25">
      <c r="A304" s="88"/>
      <c r="B304" s="88"/>
      <c r="C304" s="89"/>
      <c r="D304" s="90"/>
      <c r="E304" s="90"/>
      <c r="F304" s="89"/>
      <c r="G304" s="90"/>
      <c r="H304" s="90"/>
      <c r="I304" s="91"/>
      <c r="J304" s="91"/>
      <c r="K304" s="92"/>
      <c r="L304" s="88"/>
      <c r="M304" s="88"/>
      <c r="N304" s="90"/>
      <c r="O304" s="90"/>
      <c r="P304" s="89"/>
      <c r="Q304" s="91"/>
      <c r="R304" s="90"/>
      <c r="S304" s="91"/>
      <c r="T304" s="91"/>
      <c r="U304" s="91"/>
      <c r="V304" s="91"/>
      <c r="W304" s="91"/>
      <c r="X304" s="91"/>
      <c r="Y304" s="91"/>
      <c r="Z304" s="93"/>
    </row>
    <row r="305" spans="1:26" ht="15.75" x14ac:dyDescent="0.25">
      <c r="A305" s="88"/>
      <c r="B305" s="88"/>
      <c r="C305" s="89"/>
      <c r="D305" s="90"/>
      <c r="E305" s="90"/>
      <c r="F305" s="89"/>
      <c r="G305" s="90"/>
      <c r="H305" s="90"/>
      <c r="I305" s="91"/>
      <c r="J305" s="91"/>
      <c r="K305" s="92"/>
      <c r="L305" s="88"/>
      <c r="M305" s="88"/>
      <c r="N305" s="90"/>
      <c r="O305" s="90"/>
      <c r="P305" s="89"/>
      <c r="Q305" s="91"/>
      <c r="R305" s="90"/>
      <c r="S305" s="91"/>
      <c r="T305" s="91"/>
      <c r="U305" s="91"/>
      <c r="V305" s="91"/>
      <c r="W305" s="91"/>
      <c r="X305" s="91"/>
      <c r="Y305" s="91"/>
      <c r="Z305" s="93"/>
    </row>
    <row r="306" spans="1:26" ht="15.75" x14ac:dyDescent="0.25">
      <c r="A306" s="88"/>
      <c r="B306" s="88"/>
      <c r="C306" s="89"/>
      <c r="D306" s="90"/>
      <c r="E306" s="90"/>
      <c r="F306" s="89"/>
      <c r="G306" s="90"/>
      <c r="H306" s="90"/>
      <c r="I306" s="91"/>
      <c r="J306" s="91"/>
      <c r="K306" s="92"/>
      <c r="L306" s="88"/>
      <c r="M306" s="88"/>
      <c r="N306" s="90"/>
      <c r="O306" s="90"/>
      <c r="P306" s="89"/>
      <c r="Q306" s="91"/>
      <c r="R306" s="90"/>
      <c r="S306" s="91"/>
      <c r="T306" s="91"/>
      <c r="U306" s="91"/>
      <c r="V306" s="91"/>
      <c r="W306" s="91"/>
      <c r="X306" s="91"/>
      <c r="Y306" s="91"/>
      <c r="Z306" s="93"/>
    </row>
    <row r="307" spans="1:26" ht="15.75" x14ac:dyDescent="0.25">
      <c r="A307" s="88"/>
      <c r="B307" s="88"/>
      <c r="C307" s="89"/>
      <c r="D307" s="90"/>
      <c r="E307" s="90"/>
      <c r="F307" s="89"/>
      <c r="G307" s="90"/>
      <c r="H307" s="90"/>
      <c r="I307" s="91"/>
      <c r="J307" s="91"/>
      <c r="K307" s="92"/>
      <c r="L307" s="88"/>
      <c r="M307" s="88"/>
      <c r="N307" s="90"/>
      <c r="O307" s="90"/>
      <c r="P307" s="89"/>
      <c r="Q307" s="91"/>
      <c r="R307" s="90"/>
      <c r="S307" s="91"/>
      <c r="T307" s="91"/>
      <c r="U307" s="91"/>
      <c r="V307" s="91"/>
      <c r="W307" s="91"/>
      <c r="X307" s="91"/>
      <c r="Y307" s="91"/>
      <c r="Z307" s="93"/>
    </row>
    <row r="308" spans="1:26" ht="15.75" x14ac:dyDescent="0.25">
      <c r="A308" s="88"/>
      <c r="B308" s="88"/>
      <c r="C308" s="89"/>
      <c r="D308" s="90"/>
      <c r="E308" s="90"/>
      <c r="F308" s="89"/>
      <c r="G308" s="90"/>
      <c r="H308" s="90"/>
      <c r="I308" s="91"/>
      <c r="J308" s="91"/>
      <c r="K308" s="92"/>
      <c r="L308" s="88"/>
      <c r="M308" s="88"/>
      <c r="N308" s="90"/>
      <c r="O308" s="90"/>
      <c r="P308" s="89"/>
      <c r="Q308" s="91"/>
      <c r="R308" s="90"/>
      <c r="S308" s="91"/>
      <c r="T308" s="91"/>
      <c r="U308" s="91"/>
      <c r="V308" s="91"/>
      <c r="W308" s="91"/>
      <c r="X308" s="91"/>
      <c r="Y308" s="91"/>
      <c r="Z308" s="93"/>
    </row>
    <row r="309" spans="1:26" ht="15.75" x14ac:dyDescent="0.25">
      <c r="A309" s="88"/>
      <c r="B309" s="88"/>
      <c r="C309" s="89"/>
      <c r="D309" s="90"/>
      <c r="E309" s="90"/>
      <c r="F309" s="89"/>
      <c r="G309" s="90"/>
      <c r="H309" s="90"/>
      <c r="I309" s="91"/>
      <c r="J309" s="91"/>
      <c r="K309" s="92"/>
      <c r="L309" s="88"/>
      <c r="M309" s="88"/>
      <c r="N309" s="90"/>
      <c r="O309" s="90"/>
      <c r="P309" s="89"/>
      <c r="Q309" s="91"/>
      <c r="R309" s="90"/>
      <c r="S309" s="91"/>
      <c r="T309" s="91"/>
      <c r="U309" s="91"/>
      <c r="V309" s="91"/>
      <c r="W309" s="91"/>
      <c r="X309" s="91"/>
      <c r="Y309" s="91"/>
      <c r="Z309" s="93"/>
    </row>
    <row r="310" spans="1:26" ht="15.75" x14ac:dyDescent="0.25">
      <c r="A310" s="88"/>
      <c r="B310" s="88"/>
      <c r="C310" s="89"/>
      <c r="D310" s="90"/>
      <c r="E310" s="90"/>
      <c r="F310" s="89"/>
      <c r="G310" s="90"/>
      <c r="H310" s="90"/>
      <c r="I310" s="91"/>
      <c r="J310" s="91"/>
      <c r="K310" s="92"/>
      <c r="L310" s="88"/>
      <c r="M310" s="88"/>
      <c r="N310" s="90"/>
      <c r="O310" s="90"/>
      <c r="P310" s="89"/>
      <c r="Q310" s="91"/>
      <c r="R310" s="90"/>
      <c r="S310" s="91"/>
      <c r="T310" s="91"/>
      <c r="U310" s="91"/>
      <c r="V310" s="91"/>
      <c r="W310" s="91"/>
      <c r="X310" s="91"/>
      <c r="Y310" s="91"/>
      <c r="Z310" s="93"/>
    </row>
    <row r="311" spans="1:26" ht="15.75" x14ac:dyDescent="0.25">
      <c r="A311" s="88"/>
      <c r="B311" s="88"/>
      <c r="C311" s="89"/>
      <c r="D311" s="90"/>
      <c r="E311" s="90"/>
      <c r="F311" s="89"/>
      <c r="G311" s="90"/>
      <c r="H311" s="90"/>
      <c r="I311" s="91"/>
      <c r="J311" s="91"/>
      <c r="K311" s="92"/>
      <c r="L311" s="88"/>
      <c r="M311" s="88"/>
      <c r="N311" s="90"/>
      <c r="O311" s="90"/>
      <c r="P311" s="89"/>
      <c r="Q311" s="91"/>
      <c r="R311" s="90"/>
      <c r="S311" s="91"/>
      <c r="T311" s="91"/>
      <c r="U311" s="91"/>
      <c r="V311" s="91"/>
      <c r="W311" s="91"/>
      <c r="X311" s="91"/>
      <c r="Y311" s="91"/>
      <c r="Z311" s="93"/>
    </row>
    <row r="312" spans="1:26" ht="15.75" x14ac:dyDescent="0.25">
      <c r="A312" s="88"/>
      <c r="B312" s="88"/>
      <c r="C312" s="89"/>
      <c r="D312" s="90"/>
      <c r="E312" s="90"/>
      <c r="F312" s="89"/>
      <c r="G312" s="90"/>
      <c r="H312" s="90"/>
      <c r="I312" s="91"/>
      <c r="J312" s="91"/>
      <c r="K312" s="92"/>
      <c r="L312" s="88"/>
      <c r="M312" s="88"/>
      <c r="N312" s="90"/>
      <c r="O312" s="90"/>
      <c r="P312" s="89"/>
      <c r="Q312" s="91"/>
      <c r="R312" s="90"/>
      <c r="S312" s="91"/>
      <c r="T312" s="91"/>
      <c r="U312" s="91"/>
      <c r="V312" s="91"/>
      <c r="W312" s="91"/>
      <c r="X312" s="91"/>
      <c r="Y312" s="91"/>
      <c r="Z312" s="93"/>
    </row>
    <row r="313" spans="1:26" ht="15.75" x14ac:dyDescent="0.25">
      <c r="A313" s="88"/>
      <c r="B313" s="88"/>
      <c r="C313" s="89"/>
      <c r="D313" s="90"/>
      <c r="E313" s="90"/>
      <c r="F313" s="89"/>
      <c r="G313" s="90"/>
      <c r="H313" s="90"/>
      <c r="I313" s="91"/>
      <c r="J313" s="91"/>
      <c r="K313" s="92"/>
      <c r="L313" s="88"/>
      <c r="M313" s="88"/>
      <c r="N313" s="90"/>
      <c r="O313" s="90"/>
      <c r="P313" s="89"/>
      <c r="Q313" s="91"/>
      <c r="R313" s="90"/>
      <c r="S313" s="91"/>
      <c r="T313" s="91"/>
      <c r="U313" s="91"/>
      <c r="V313" s="91"/>
      <c r="W313" s="91"/>
      <c r="X313" s="91"/>
      <c r="Y313" s="91"/>
      <c r="Z313" s="93"/>
    </row>
    <row r="314" spans="1:26" ht="15.75" x14ac:dyDescent="0.25">
      <c r="A314" s="88"/>
      <c r="B314" s="88"/>
      <c r="C314" s="89"/>
      <c r="D314" s="90"/>
      <c r="E314" s="90"/>
      <c r="F314" s="89"/>
      <c r="G314" s="90"/>
      <c r="H314" s="90"/>
      <c r="I314" s="91"/>
      <c r="J314" s="91"/>
      <c r="K314" s="92"/>
      <c r="L314" s="88"/>
      <c r="M314" s="88"/>
      <c r="N314" s="90"/>
      <c r="O314" s="90"/>
      <c r="P314" s="89"/>
      <c r="Q314" s="91"/>
      <c r="R314" s="90"/>
      <c r="S314" s="91"/>
      <c r="T314" s="91"/>
      <c r="U314" s="91"/>
      <c r="V314" s="91"/>
      <c r="W314" s="91"/>
      <c r="X314" s="91"/>
      <c r="Y314" s="91"/>
      <c r="Z314" s="93"/>
    </row>
    <row r="315" spans="1:26" ht="15.75" x14ac:dyDescent="0.25">
      <c r="A315" s="88"/>
      <c r="B315" s="88"/>
      <c r="C315" s="89"/>
      <c r="D315" s="90"/>
      <c r="E315" s="90"/>
      <c r="F315" s="89"/>
      <c r="G315" s="90"/>
      <c r="H315" s="90"/>
      <c r="I315" s="91"/>
      <c r="J315" s="91"/>
      <c r="K315" s="92"/>
      <c r="L315" s="88"/>
      <c r="M315" s="88"/>
      <c r="N315" s="90"/>
      <c r="O315" s="90"/>
      <c r="P315" s="89"/>
      <c r="Q315" s="91"/>
      <c r="R315" s="90"/>
      <c r="S315" s="91"/>
      <c r="T315" s="91"/>
      <c r="U315" s="91"/>
      <c r="V315" s="91"/>
      <c r="W315" s="91"/>
      <c r="X315" s="91"/>
      <c r="Y315" s="91"/>
      <c r="Z315" s="93"/>
    </row>
    <row r="316" spans="1:26" ht="15.75" x14ac:dyDescent="0.25">
      <c r="A316" s="88"/>
      <c r="B316" s="88"/>
      <c r="C316" s="89"/>
      <c r="D316" s="90"/>
      <c r="E316" s="90"/>
      <c r="F316" s="89"/>
      <c r="G316" s="90"/>
      <c r="H316" s="90"/>
      <c r="I316" s="91"/>
      <c r="J316" s="91"/>
      <c r="K316" s="92"/>
      <c r="L316" s="88"/>
      <c r="M316" s="88"/>
      <c r="N316" s="90"/>
      <c r="O316" s="90"/>
      <c r="P316" s="89"/>
      <c r="Q316" s="91"/>
      <c r="R316" s="90"/>
      <c r="S316" s="91"/>
      <c r="T316" s="91"/>
      <c r="U316" s="91"/>
      <c r="V316" s="91"/>
      <c r="W316" s="91"/>
      <c r="X316" s="91"/>
      <c r="Y316" s="91"/>
      <c r="Z316" s="93"/>
    </row>
    <row r="317" spans="1:26" ht="15.75" x14ac:dyDescent="0.25">
      <c r="A317" s="88"/>
      <c r="B317" s="88"/>
      <c r="C317" s="89"/>
      <c r="D317" s="90"/>
      <c r="E317" s="90"/>
      <c r="F317" s="89"/>
      <c r="G317" s="90"/>
      <c r="H317" s="90"/>
      <c r="I317" s="91"/>
      <c r="J317" s="91"/>
      <c r="K317" s="92"/>
      <c r="L317" s="88"/>
      <c r="M317" s="88"/>
      <c r="N317" s="90"/>
      <c r="O317" s="90"/>
      <c r="P317" s="89"/>
      <c r="Q317" s="91"/>
      <c r="R317" s="90"/>
      <c r="S317" s="91"/>
      <c r="T317" s="91"/>
      <c r="U317" s="91"/>
      <c r="V317" s="91"/>
      <c r="W317" s="91"/>
      <c r="X317" s="91"/>
      <c r="Y317" s="91"/>
      <c r="Z317" s="93"/>
    </row>
    <row r="318" spans="1:26" ht="15.75" x14ac:dyDescent="0.25">
      <c r="A318" s="88"/>
      <c r="B318" s="88"/>
      <c r="C318" s="89"/>
      <c r="D318" s="90"/>
      <c r="E318" s="90"/>
      <c r="F318" s="89"/>
      <c r="G318" s="90"/>
      <c r="H318" s="90"/>
      <c r="I318" s="91"/>
      <c r="J318" s="91"/>
      <c r="K318" s="92"/>
      <c r="L318" s="88"/>
      <c r="M318" s="88"/>
      <c r="N318" s="90"/>
      <c r="O318" s="90"/>
      <c r="P318" s="89"/>
      <c r="Q318" s="91"/>
      <c r="R318" s="90"/>
      <c r="S318" s="91"/>
      <c r="T318" s="91"/>
      <c r="U318" s="91"/>
      <c r="V318" s="91"/>
      <c r="W318" s="91"/>
      <c r="X318" s="91"/>
      <c r="Y318" s="91"/>
      <c r="Z318" s="93"/>
    </row>
    <row r="319" spans="1:26" ht="15.75" x14ac:dyDescent="0.25">
      <c r="A319" s="88"/>
      <c r="B319" s="88"/>
      <c r="C319" s="89"/>
      <c r="D319" s="90"/>
      <c r="E319" s="90"/>
      <c r="F319" s="89"/>
      <c r="G319" s="90"/>
      <c r="H319" s="90"/>
      <c r="I319" s="91"/>
      <c r="J319" s="91"/>
      <c r="K319" s="92"/>
      <c r="L319" s="88"/>
      <c r="M319" s="88"/>
      <c r="N319" s="90"/>
      <c r="O319" s="90"/>
      <c r="P319" s="89"/>
      <c r="Q319" s="91"/>
      <c r="R319" s="90"/>
      <c r="S319" s="91"/>
      <c r="T319" s="91"/>
      <c r="U319" s="91"/>
      <c r="V319" s="91"/>
      <c r="W319" s="91"/>
      <c r="X319" s="91"/>
      <c r="Y319" s="91"/>
      <c r="Z319" s="93"/>
    </row>
    <row r="320" spans="1:26" ht="15.75" x14ac:dyDescent="0.25">
      <c r="A320" s="88"/>
      <c r="B320" s="88"/>
      <c r="C320" s="89"/>
      <c r="D320" s="90"/>
      <c r="E320" s="90"/>
      <c r="F320" s="89"/>
      <c r="G320" s="90"/>
      <c r="H320" s="90"/>
      <c r="I320" s="91"/>
      <c r="J320" s="91"/>
      <c r="K320" s="92"/>
      <c r="L320" s="88"/>
      <c r="M320" s="88"/>
      <c r="N320" s="90"/>
      <c r="O320" s="90"/>
      <c r="P320" s="89"/>
      <c r="Q320" s="91"/>
      <c r="R320" s="90"/>
      <c r="S320" s="91"/>
      <c r="T320" s="91"/>
      <c r="U320" s="91"/>
      <c r="V320" s="91"/>
      <c r="W320" s="91"/>
      <c r="X320" s="91"/>
      <c r="Y320" s="91"/>
      <c r="Z320" s="93"/>
    </row>
    <row r="321" spans="1:26" ht="15.75" x14ac:dyDescent="0.25">
      <c r="A321" s="88"/>
      <c r="B321" s="88"/>
      <c r="C321" s="89"/>
      <c r="D321" s="90"/>
      <c r="E321" s="90"/>
      <c r="F321" s="89"/>
      <c r="G321" s="90"/>
      <c r="H321" s="90"/>
      <c r="I321" s="91"/>
      <c r="J321" s="91"/>
      <c r="K321" s="92"/>
      <c r="L321" s="88"/>
      <c r="M321" s="88"/>
      <c r="N321" s="90"/>
      <c r="O321" s="90"/>
      <c r="P321" s="89"/>
      <c r="Q321" s="91"/>
      <c r="R321" s="90"/>
      <c r="S321" s="91"/>
      <c r="T321" s="91"/>
      <c r="U321" s="91"/>
      <c r="V321" s="91"/>
      <c r="W321" s="91"/>
      <c r="X321" s="91"/>
      <c r="Y321" s="91"/>
      <c r="Z321" s="93"/>
    </row>
    <row r="322" spans="1:26" ht="15.75" x14ac:dyDescent="0.25">
      <c r="A322" s="88"/>
      <c r="B322" s="88"/>
      <c r="C322" s="89"/>
      <c r="D322" s="90"/>
      <c r="E322" s="90"/>
      <c r="F322" s="89"/>
      <c r="G322" s="90"/>
      <c r="H322" s="90"/>
      <c r="I322" s="91"/>
      <c r="J322" s="91"/>
      <c r="K322" s="92"/>
      <c r="L322" s="88"/>
      <c r="M322" s="88"/>
      <c r="N322" s="90"/>
      <c r="O322" s="90"/>
      <c r="P322" s="89"/>
      <c r="Q322" s="91"/>
      <c r="R322" s="90"/>
      <c r="S322" s="91"/>
      <c r="T322" s="91"/>
      <c r="U322" s="91"/>
      <c r="V322" s="91"/>
      <c r="W322" s="91"/>
      <c r="X322" s="91"/>
      <c r="Y322" s="91"/>
      <c r="Z322" s="93"/>
    </row>
    <row r="323" spans="1:26" ht="15.75" x14ac:dyDescent="0.25">
      <c r="A323" s="88"/>
      <c r="B323" s="88"/>
      <c r="C323" s="89"/>
      <c r="D323" s="90"/>
      <c r="E323" s="90"/>
      <c r="F323" s="89"/>
      <c r="G323" s="90"/>
      <c r="H323" s="90"/>
      <c r="I323" s="91"/>
      <c r="J323" s="91"/>
      <c r="K323" s="92"/>
      <c r="L323" s="88"/>
      <c r="M323" s="88"/>
      <c r="N323" s="90"/>
      <c r="O323" s="90"/>
      <c r="P323" s="89"/>
      <c r="Q323" s="91"/>
      <c r="R323" s="90"/>
      <c r="S323" s="91"/>
      <c r="T323" s="91"/>
      <c r="U323" s="91"/>
      <c r="V323" s="91"/>
      <c r="W323" s="91"/>
      <c r="X323" s="91"/>
      <c r="Y323" s="91"/>
      <c r="Z323" s="93"/>
    </row>
    <row r="324" spans="1:26" ht="15.75" x14ac:dyDescent="0.25">
      <c r="A324" s="88"/>
      <c r="B324" s="88"/>
      <c r="C324" s="89"/>
      <c r="D324" s="90"/>
      <c r="E324" s="90"/>
      <c r="F324" s="89"/>
      <c r="G324" s="90"/>
      <c r="H324" s="90"/>
      <c r="I324" s="91"/>
      <c r="J324" s="91"/>
      <c r="K324" s="92"/>
      <c r="L324" s="88"/>
      <c r="M324" s="88"/>
      <c r="N324" s="90"/>
      <c r="O324" s="90"/>
      <c r="P324" s="89"/>
      <c r="Q324" s="91"/>
      <c r="R324" s="90"/>
      <c r="S324" s="91"/>
      <c r="T324" s="91"/>
      <c r="U324" s="91"/>
      <c r="V324" s="91"/>
      <c r="W324" s="91"/>
      <c r="X324" s="91"/>
      <c r="Y324" s="91"/>
      <c r="Z324" s="93"/>
    </row>
    <row r="325" spans="1:26" ht="15.75" x14ac:dyDescent="0.25">
      <c r="A325" s="88"/>
      <c r="B325" s="88"/>
      <c r="C325" s="89"/>
      <c r="D325" s="90"/>
      <c r="E325" s="90"/>
      <c r="F325" s="89"/>
      <c r="G325" s="90"/>
      <c r="H325" s="90"/>
      <c r="I325" s="91"/>
      <c r="J325" s="91"/>
      <c r="K325" s="92"/>
      <c r="L325" s="88"/>
      <c r="M325" s="88"/>
      <c r="N325" s="90"/>
      <c r="O325" s="90"/>
      <c r="P325" s="89"/>
      <c r="Q325" s="91"/>
      <c r="R325" s="90"/>
      <c r="S325" s="91"/>
      <c r="T325" s="91"/>
      <c r="U325" s="91"/>
      <c r="V325" s="91"/>
      <c r="W325" s="91"/>
      <c r="X325" s="91"/>
      <c r="Y325" s="91"/>
      <c r="Z325" s="93"/>
    </row>
    <row r="326" spans="1:26" ht="15.75" x14ac:dyDescent="0.25">
      <c r="A326" s="88"/>
      <c r="B326" s="88"/>
      <c r="C326" s="89"/>
      <c r="D326" s="90"/>
      <c r="E326" s="90"/>
      <c r="F326" s="89"/>
      <c r="G326" s="90"/>
      <c r="H326" s="90"/>
      <c r="I326" s="91"/>
      <c r="J326" s="91"/>
      <c r="K326" s="92"/>
      <c r="L326" s="88"/>
      <c r="M326" s="88"/>
      <c r="N326" s="90"/>
      <c r="O326" s="90"/>
      <c r="P326" s="89"/>
      <c r="Q326" s="91"/>
      <c r="R326" s="90"/>
      <c r="S326" s="91"/>
      <c r="T326" s="91"/>
      <c r="U326" s="91"/>
      <c r="V326" s="91"/>
      <c r="W326" s="91"/>
      <c r="X326" s="91"/>
      <c r="Y326" s="91"/>
      <c r="Z326" s="93"/>
    </row>
    <row r="327" spans="1:26" ht="15.75" x14ac:dyDescent="0.25">
      <c r="A327" s="88"/>
      <c r="B327" s="88"/>
      <c r="C327" s="89"/>
      <c r="D327" s="90"/>
      <c r="E327" s="90"/>
      <c r="F327" s="89"/>
      <c r="G327" s="90"/>
      <c r="H327" s="90"/>
      <c r="I327" s="91"/>
      <c r="J327" s="91"/>
      <c r="K327" s="92"/>
      <c r="L327" s="88"/>
      <c r="M327" s="88"/>
      <c r="N327" s="90"/>
      <c r="O327" s="90"/>
      <c r="P327" s="89"/>
      <c r="Q327" s="91"/>
      <c r="R327" s="90"/>
      <c r="S327" s="91"/>
      <c r="T327" s="91"/>
      <c r="U327" s="91"/>
      <c r="V327" s="91"/>
      <c r="W327" s="91"/>
      <c r="X327" s="91"/>
      <c r="Y327" s="91"/>
      <c r="Z327" s="93"/>
    </row>
    <row r="328" spans="1:26" ht="15.75" x14ac:dyDescent="0.25">
      <c r="A328" s="88"/>
      <c r="B328" s="88"/>
      <c r="C328" s="89"/>
      <c r="D328" s="90"/>
      <c r="E328" s="90"/>
      <c r="F328" s="89"/>
      <c r="G328" s="90"/>
      <c r="H328" s="90"/>
      <c r="I328" s="91"/>
      <c r="J328" s="91"/>
      <c r="K328" s="92"/>
      <c r="L328" s="88"/>
      <c r="M328" s="88"/>
      <c r="N328" s="90"/>
      <c r="O328" s="90"/>
      <c r="P328" s="89"/>
      <c r="Q328" s="91"/>
      <c r="R328" s="90"/>
      <c r="S328" s="91"/>
      <c r="T328" s="91"/>
      <c r="U328" s="91"/>
      <c r="V328" s="91"/>
      <c r="W328" s="91"/>
      <c r="X328" s="91"/>
      <c r="Y328" s="91"/>
      <c r="Z328" s="93"/>
    </row>
    <row r="329" spans="1:26" ht="15.75" x14ac:dyDescent="0.25">
      <c r="A329" s="88"/>
      <c r="B329" s="88"/>
      <c r="C329" s="89"/>
      <c r="D329" s="90"/>
      <c r="E329" s="90"/>
      <c r="F329" s="89"/>
      <c r="G329" s="90"/>
      <c r="H329" s="90"/>
      <c r="I329" s="91"/>
      <c r="J329" s="91"/>
      <c r="K329" s="92"/>
      <c r="L329" s="88"/>
      <c r="M329" s="88"/>
      <c r="N329" s="90"/>
      <c r="O329" s="90"/>
      <c r="P329" s="89"/>
      <c r="Q329" s="91"/>
      <c r="R329" s="90"/>
      <c r="S329" s="91"/>
      <c r="T329" s="91"/>
      <c r="U329" s="91"/>
      <c r="V329" s="91"/>
      <c r="W329" s="91"/>
      <c r="X329" s="91"/>
      <c r="Y329" s="91"/>
      <c r="Z329" s="93"/>
    </row>
    <row r="330" spans="1:26" ht="15.75" x14ac:dyDescent="0.25">
      <c r="A330" s="88"/>
      <c r="B330" s="88"/>
      <c r="C330" s="89"/>
      <c r="D330" s="90"/>
      <c r="E330" s="90"/>
      <c r="F330" s="89"/>
      <c r="G330" s="90"/>
      <c r="H330" s="90"/>
      <c r="I330" s="91"/>
      <c r="J330" s="91"/>
      <c r="K330" s="92"/>
      <c r="L330" s="88"/>
      <c r="M330" s="88"/>
      <c r="N330" s="90"/>
      <c r="O330" s="90"/>
      <c r="P330" s="89"/>
      <c r="Q330" s="91"/>
      <c r="R330" s="90"/>
      <c r="S330" s="91"/>
      <c r="T330" s="91"/>
      <c r="U330" s="91"/>
      <c r="V330" s="91"/>
      <c r="W330" s="91"/>
      <c r="X330" s="91"/>
      <c r="Y330" s="91"/>
      <c r="Z330" s="93"/>
    </row>
    <row r="331" spans="1:26" ht="15.75" x14ac:dyDescent="0.25">
      <c r="A331" s="88"/>
      <c r="B331" s="88"/>
      <c r="C331" s="89"/>
      <c r="D331" s="90"/>
      <c r="E331" s="90"/>
      <c r="F331" s="89"/>
      <c r="G331" s="90"/>
      <c r="H331" s="90"/>
      <c r="I331" s="91"/>
      <c r="J331" s="91"/>
      <c r="K331" s="92"/>
      <c r="L331" s="88"/>
      <c r="M331" s="88"/>
      <c r="N331" s="90"/>
      <c r="O331" s="90"/>
      <c r="P331" s="89"/>
      <c r="Q331" s="91"/>
      <c r="R331" s="90"/>
      <c r="S331" s="91"/>
      <c r="T331" s="91"/>
      <c r="U331" s="91"/>
      <c r="V331" s="91"/>
      <c r="W331" s="91"/>
      <c r="X331" s="91"/>
      <c r="Y331" s="91"/>
      <c r="Z331" s="93"/>
    </row>
    <row r="332" spans="1:26" ht="15.75" x14ac:dyDescent="0.25">
      <c r="A332" s="88"/>
      <c r="B332" s="88"/>
      <c r="C332" s="89"/>
      <c r="D332" s="90"/>
      <c r="E332" s="90"/>
      <c r="F332" s="89"/>
      <c r="G332" s="90"/>
      <c r="H332" s="90"/>
      <c r="I332" s="91"/>
      <c r="J332" s="91"/>
      <c r="K332" s="92"/>
      <c r="L332" s="88"/>
      <c r="M332" s="88"/>
      <c r="N332" s="90"/>
      <c r="O332" s="90"/>
      <c r="P332" s="89"/>
      <c r="Q332" s="91"/>
      <c r="R332" s="90"/>
      <c r="S332" s="91"/>
      <c r="T332" s="91"/>
      <c r="U332" s="91"/>
      <c r="V332" s="91"/>
      <c r="W332" s="91"/>
      <c r="X332" s="91"/>
      <c r="Y332" s="91"/>
      <c r="Z332" s="93"/>
    </row>
    <row r="333" spans="1:26" ht="15.75" x14ac:dyDescent="0.25">
      <c r="A333" s="88"/>
      <c r="B333" s="88"/>
      <c r="C333" s="89"/>
      <c r="D333" s="90"/>
      <c r="E333" s="90"/>
      <c r="F333" s="89"/>
      <c r="G333" s="90"/>
      <c r="H333" s="90"/>
      <c r="I333" s="91"/>
      <c r="J333" s="91"/>
      <c r="K333" s="92"/>
      <c r="L333" s="88"/>
      <c r="M333" s="88"/>
      <c r="N333" s="90"/>
      <c r="O333" s="90"/>
      <c r="P333" s="89"/>
      <c r="Q333" s="91"/>
      <c r="R333" s="90"/>
      <c r="S333" s="91"/>
      <c r="T333" s="91"/>
      <c r="U333" s="91"/>
      <c r="V333" s="91"/>
      <c r="W333" s="91"/>
      <c r="X333" s="91"/>
      <c r="Y333" s="91"/>
      <c r="Z333" s="93"/>
    </row>
    <row r="334" spans="1:26" ht="15.75" x14ac:dyDescent="0.25">
      <c r="A334" s="88"/>
      <c r="B334" s="88"/>
      <c r="C334" s="89"/>
      <c r="D334" s="90"/>
      <c r="E334" s="90"/>
      <c r="F334" s="89"/>
      <c r="G334" s="90"/>
      <c r="H334" s="90"/>
      <c r="I334" s="91"/>
      <c r="J334" s="91"/>
      <c r="K334" s="92"/>
      <c r="L334" s="88"/>
      <c r="M334" s="88"/>
      <c r="N334" s="90"/>
      <c r="O334" s="90"/>
      <c r="P334" s="89"/>
      <c r="Q334" s="91"/>
      <c r="R334" s="90"/>
      <c r="S334" s="91"/>
      <c r="T334" s="91"/>
      <c r="U334" s="91"/>
      <c r="V334" s="91"/>
      <c r="W334" s="91"/>
      <c r="X334" s="91"/>
      <c r="Y334" s="91"/>
      <c r="Z334" s="93"/>
    </row>
    <row r="335" spans="1:26" ht="15.75" x14ac:dyDescent="0.25">
      <c r="A335" s="88"/>
      <c r="B335" s="88"/>
      <c r="C335" s="89"/>
      <c r="D335" s="90"/>
      <c r="E335" s="90"/>
      <c r="F335" s="89"/>
      <c r="G335" s="90"/>
      <c r="H335" s="90"/>
      <c r="I335" s="91"/>
      <c r="J335" s="91"/>
      <c r="K335" s="92"/>
      <c r="L335" s="88"/>
      <c r="M335" s="88"/>
      <c r="N335" s="90"/>
      <c r="O335" s="90"/>
      <c r="P335" s="89"/>
      <c r="Q335" s="91"/>
      <c r="R335" s="90"/>
      <c r="S335" s="91"/>
      <c r="T335" s="91"/>
      <c r="U335" s="91"/>
      <c r="V335" s="91"/>
      <c r="W335" s="91"/>
      <c r="X335" s="91"/>
      <c r="Y335" s="91"/>
      <c r="Z335" s="93"/>
    </row>
    <row r="336" spans="1:26" ht="15.75" x14ac:dyDescent="0.25">
      <c r="A336" s="88"/>
      <c r="B336" s="88"/>
      <c r="C336" s="89"/>
      <c r="D336" s="90"/>
      <c r="E336" s="90"/>
      <c r="F336" s="89"/>
      <c r="G336" s="90"/>
      <c r="H336" s="90"/>
      <c r="I336" s="91"/>
      <c r="J336" s="91"/>
      <c r="K336" s="92"/>
      <c r="L336" s="88"/>
      <c r="M336" s="88"/>
      <c r="N336" s="90"/>
      <c r="O336" s="90"/>
      <c r="P336" s="89"/>
      <c r="Q336" s="91"/>
      <c r="R336" s="90"/>
      <c r="S336" s="91"/>
      <c r="T336" s="91"/>
      <c r="U336" s="91"/>
      <c r="V336" s="91"/>
      <c r="W336" s="91"/>
      <c r="X336" s="91"/>
      <c r="Y336" s="91"/>
      <c r="Z336" s="93"/>
    </row>
    <row r="337" spans="1:26" ht="15.75" x14ac:dyDescent="0.25">
      <c r="A337" s="88"/>
      <c r="B337" s="88"/>
      <c r="C337" s="89"/>
      <c r="D337" s="90"/>
      <c r="E337" s="90"/>
      <c r="F337" s="89"/>
      <c r="G337" s="90"/>
      <c r="H337" s="90"/>
      <c r="I337" s="91"/>
      <c r="J337" s="91"/>
      <c r="K337" s="92"/>
      <c r="L337" s="88"/>
      <c r="M337" s="88"/>
      <c r="N337" s="90"/>
      <c r="O337" s="90"/>
      <c r="P337" s="89"/>
      <c r="Q337" s="91"/>
      <c r="R337" s="90"/>
      <c r="S337" s="91"/>
      <c r="T337" s="91"/>
      <c r="U337" s="91"/>
      <c r="V337" s="91"/>
      <c r="W337" s="91"/>
      <c r="X337" s="91"/>
      <c r="Y337" s="91"/>
      <c r="Z337" s="93"/>
    </row>
    <row r="338" spans="1:26" ht="15.75" x14ac:dyDescent="0.25">
      <c r="A338" s="88"/>
      <c r="B338" s="88"/>
      <c r="C338" s="89"/>
      <c r="D338" s="90"/>
      <c r="E338" s="90"/>
      <c r="F338" s="89"/>
      <c r="G338" s="90"/>
      <c r="H338" s="90"/>
      <c r="I338" s="91"/>
      <c r="J338" s="91"/>
      <c r="K338" s="92"/>
      <c r="L338" s="88"/>
      <c r="M338" s="88"/>
      <c r="N338" s="90"/>
      <c r="O338" s="90"/>
      <c r="P338" s="89"/>
      <c r="Q338" s="91"/>
      <c r="R338" s="90"/>
      <c r="S338" s="91"/>
      <c r="T338" s="91"/>
      <c r="U338" s="91"/>
      <c r="V338" s="91"/>
      <c r="W338" s="91"/>
      <c r="X338" s="91"/>
      <c r="Y338" s="91"/>
      <c r="Z338" s="93"/>
    </row>
    <row r="339" spans="1:26" ht="15.75" x14ac:dyDescent="0.25">
      <c r="A339" s="88"/>
      <c r="B339" s="88"/>
      <c r="C339" s="89"/>
      <c r="D339" s="90"/>
      <c r="E339" s="90"/>
      <c r="F339" s="89"/>
      <c r="G339" s="90"/>
      <c r="H339" s="90"/>
      <c r="I339" s="91"/>
      <c r="J339" s="91"/>
      <c r="K339" s="92"/>
      <c r="L339" s="88"/>
      <c r="M339" s="88"/>
      <c r="N339" s="90"/>
      <c r="O339" s="90"/>
      <c r="P339" s="89"/>
      <c r="Q339" s="91"/>
      <c r="R339" s="90"/>
      <c r="S339" s="91"/>
      <c r="T339" s="91"/>
      <c r="U339" s="91"/>
      <c r="V339" s="91"/>
      <c r="W339" s="91"/>
      <c r="X339" s="91"/>
      <c r="Y339" s="91"/>
      <c r="Z339" s="93"/>
    </row>
    <row r="340" spans="1:26" ht="15.75" x14ac:dyDescent="0.25">
      <c r="A340" s="88"/>
      <c r="B340" s="88"/>
      <c r="C340" s="89"/>
      <c r="D340" s="90"/>
      <c r="E340" s="90"/>
      <c r="F340" s="89"/>
      <c r="G340" s="90"/>
      <c r="H340" s="90"/>
      <c r="I340" s="91"/>
      <c r="J340" s="91"/>
      <c r="K340" s="92"/>
      <c r="L340" s="88"/>
      <c r="M340" s="88"/>
      <c r="N340" s="90"/>
      <c r="O340" s="90"/>
      <c r="P340" s="89"/>
      <c r="Q340" s="91"/>
      <c r="R340" s="90"/>
      <c r="S340" s="91"/>
      <c r="T340" s="91"/>
      <c r="U340" s="91"/>
      <c r="V340" s="91"/>
      <c r="W340" s="91"/>
      <c r="X340" s="91"/>
      <c r="Y340" s="91"/>
      <c r="Z340" s="93"/>
    </row>
    <row r="341" spans="1:26" ht="15.75" x14ac:dyDescent="0.25">
      <c r="A341" s="88"/>
      <c r="B341" s="88"/>
      <c r="C341" s="89"/>
      <c r="D341" s="90"/>
      <c r="E341" s="90"/>
      <c r="F341" s="89"/>
      <c r="G341" s="90"/>
      <c r="H341" s="90"/>
      <c r="I341" s="91"/>
      <c r="J341" s="91"/>
      <c r="K341" s="92"/>
      <c r="L341" s="88"/>
      <c r="M341" s="88"/>
      <c r="N341" s="90"/>
      <c r="O341" s="90"/>
      <c r="P341" s="89"/>
      <c r="Q341" s="91"/>
      <c r="R341" s="90"/>
      <c r="S341" s="91"/>
      <c r="T341" s="91"/>
      <c r="U341" s="91"/>
      <c r="V341" s="91"/>
      <c r="W341" s="91"/>
      <c r="X341" s="91"/>
      <c r="Y341" s="91"/>
      <c r="Z341" s="93"/>
    </row>
    <row r="342" spans="1:26" ht="15.75" x14ac:dyDescent="0.25">
      <c r="A342" s="88"/>
      <c r="B342" s="88"/>
      <c r="C342" s="89"/>
      <c r="D342" s="90"/>
      <c r="E342" s="90"/>
      <c r="F342" s="89"/>
      <c r="G342" s="90"/>
      <c r="H342" s="90"/>
      <c r="I342" s="91"/>
      <c r="J342" s="91"/>
      <c r="K342" s="92"/>
      <c r="L342" s="88"/>
      <c r="M342" s="88"/>
      <c r="N342" s="90"/>
      <c r="O342" s="90"/>
      <c r="P342" s="89"/>
      <c r="Q342" s="91"/>
      <c r="R342" s="90"/>
      <c r="S342" s="91"/>
      <c r="T342" s="91"/>
      <c r="U342" s="91"/>
      <c r="V342" s="91"/>
      <c r="W342" s="91"/>
      <c r="X342" s="91"/>
      <c r="Y342" s="91"/>
      <c r="Z342" s="93"/>
    </row>
    <row r="343" spans="1:26" ht="15.75" x14ac:dyDescent="0.25">
      <c r="A343" s="88"/>
      <c r="B343" s="88"/>
      <c r="C343" s="89"/>
      <c r="D343" s="90"/>
      <c r="E343" s="90"/>
      <c r="F343" s="89"/>
      <c r="G343" s="90"/>
      <c r="H343" s="90"/>
      <c r="I343" s="91"/>
      <c r="J343" s="91"/>
      <c r="K343" s="92"/>
      <c r="L343" s="88"/>
      <c r="M343" s="88"/>
      <c r="N343" s="90"/>
      <c r="O343" s="90"/>
      <c r="P343" s="89"/>
      <c r="Q343" s="91"/>
      <c r="R343" s="90"/>
      <c r="S343" s="91"/>
      <c r="T343" s="91"/>
      <c r="U343" s="91"/>
      <c r="V343" s="91"/>
      <c r="W343" s="91"/>
      <c r="X343" s="91"/>
      <c r="Y343" s="91"/>
      <c r="Z343" s="93"/>
    </row>
    <row r="344" spans="1:26" ht="15.75" x14ac:dyDescent="0.25">
      <c r="A344" s="88"/>
      <c r="B344" s="88"/>
      <c r="C344" s="89"/>
      <c r="D344" s="90"/>
      <c r="E344" s="90"/>
      <c r="F344" s="89"/>
      <c r="G344" s="90"/>
      <c r="H344" s="90"/>
      <c r="I344" s="91"/>
      <c r="J344" s="91"/>
      <c r="K344" s="92"/>
      <c r="L344" s="88"/>
      <c r="M344" s="88"/>
      <c r="N344" s="90"/>
      <c r="O344" s="90"/>
      <c r="P344" s="89"/>
      <c r="Q344" s="91"/>
      <c r="R344" s="90"/>
      <c r="S344" s="91"/>
      <c r="T344" s="91"/>
      <c r="U344" s="91"/>
      <c r="V344" s="91"/>
      <c r="W344" s="91"/>
      <c r="X344" s="91"/>
      <c r="Y344" s="91"/>
      <c r="Z344" s="93"/>
    </row>
    <row r="345" spans="1:26" ht="15.75" x14ac:dyDescent="0.25">
      <c r="A345" s="88"/>
      <c r="B345" s="88"/>
      <c r="C345" s="89"/>
      <c r="D345" s="90"/>
      <c r="E345" s="90"/>
      <c r="F345" s="89"/>
      <c r="G345" s="90"/>
      <c r="H345" s="90"/>
      <c r="I345" s="91"/>
      <c r="J345" s="91"/>
      <c r="K345" s="92"/>
      <c r="L345" s="88"/>
      <c r="M345" s="88"/>
      <c r="N345" s="90"/>
      <c r="O345" s="90"/>
      <c r="P345" s="89"/>
      <c r="Q345" s="91"/>
      <c r="R345" s="90"/>
      <c r="S345" s="91"/>
      <c r="T345" s="91"/>
      <c r="U345" s="91"/>
      <c r="V345" s="91"/>
      <c r="W345" s="91"/>
      <c r="X345" s="91"/>
      <c r="Y345" s="91"/>
      <c r="Z345" s="93"/>
    </row>
    <row r="346" spans="1:26" ht="15.75" x14ac:dyDescent="0.25">
      <c r="A346" s="88"/>
      <c r="B346" s="88"/>
      <c r="C346" s="89"/>
      <c r="D346" s="90"/>
      <c r="E346" s="90"/>
      <c r="F346" s="89"/>
      <c r="G346" s="90"/>
      <c r="H346" s="90"/>
      <c r="I346" s="91"/>
      <c r="J346" s="91"/>
      <c r="K346" s="92"/>
      <c r="L346" s="88"/>
      <c r="M346" s="88"/>
      <c r="N346" s="90"/>
      <c r="O346" s="90"/>
      <c r="P346" s="89"/>
      <c r="Q346" s="91"/>
      <c r="R346" s="90"/>
      <c r="S346" s="91"/>
      <c r="T346" s="91"/>
      <c r="U346" s="91"/>
      <c r="V346" s="91"/>
      <c r="W346" s="91"/>
      <c r="X346" s="91"/>
      <c r="Y346" s="91"/>
      <c r="Z346" s="93"/>
    </row>
    <row r="347" spans="1:26" ht="15.75" x14ac:dyDescent="0.25">
      <c r="A347" s="88"/>
      <c r="B347" s="88"/>
      <c r="C347" s="89"/>
      <c r="D347" s="90"/>
      <c r="E347" s="90"/>
      <c r="F347" s="89"/>
      <c r="G347" s="90"/>
      <c r="H347" s="90"/>
      <c r="I347" s="91"/>
      <c r="J347" s="91"/>
      <c r="K347" s="92"/>
      <c r="L347" s="88"/>
      <c r="M347" s="88"/>
      <c r="N347" s="90"/>
      <c r="O347" s="90"/>
      <c r="P347" s="89"/>
      <c r="Q347" s="91"/>
      <c r="R347" s="90"/>
      <c r="S347" s="91"/>
      <c r="T347" s="91"/>
      <c r="U347" s="91"/>
      <c r="V347" s="91"/>
      <c r="W347" s="91"/>
      <c r="X347" s="91"/>
      <c r="Y347" s="91"/>
      <c r="Z347" s="93"/>
    </row>
    <row r="348" spans="1:26" ht="15.75" x14ac:dyDescent="0.25">
      <c r="A348" s="88"/>
      <c r="B348" s="88"/>
      <c r="C348" s="89"/>
      <c r="D348" s="90"/>
      <c r="E348" s="90"/>
      <c r="F348" s="89"/>
      <c r="G348" s="90"/>
      <c r="H348" s="90"/>
      <c r="I348" s="91"/>
      <c r="J348" s="91"/>
      <c r="K348" s="92"/>
      <c r="L348" s="88"/>
      <c r="M348" s="88"/>
      <c r="N348" s="90"/>
      <c r="O348" s="90"/>
      <c r="P348" s="89"/>
      <c r="Q348" s="91"/>
      <c r="R348" s="90"/>
      <c r="S348" s="91"/>
      <c r="T348" s="91"/>
      <c r="U348" s="91"/>
      <c r="V348" s="91"/>
      <c r="W348" s="91"/>
      <c r="X348" s="91"/>
      <c r="Y348" s="91"/>
      <c r="Z348" s="93"/>
    </row>
    <row r="349" spans="1:26" ht="15.75" x14ac:dyDescent="0.25">
      <c r="A349" s="88"/>
      <c r="B349" s="88"/>
      <c r="C349" s="89"/>
      <c r="D349" s="90"/>
      <c r="E349" s="90"/>
      <c r="F349" s="89"/>
      <c r="G349" s="90"/>
      <c r="H349" s="90"/>
      <c r="I349" s="91"/>
      <c r="J349" s="91"/>
      <c r="K349" s="92"/>
      <c r="L349" s="88"/>
      <c r="M349" s="88"/>
      <c r="N349" s="90"/>
      <c r="O349" s="90"/>
      <c r="P349" s="89"/>
      <c r="Q349" s="91"/>
      <c r="R349" s="90"/>
      <c r="S349" s="91"/>
      <c r="T349" s="91"/>
      <c r="U349" s="91"/>
      <c r="V349" s="91"/>
      <c r="W349" s="91"/>
      <c r="X349" s="91"/>
      <c r="Y349" s="91"/>
      <c r="Z349" s="93"/>
    </row>
    <row r="350" spans="1:26" ht="15.75" x14ac:dyDescent="0.25">
      <c r="A350" s="88"/>
      <c r="B350" s="88"/>
      <c r="C350" s="89"/>
      <c r="D350" s="90"/>
      <c r="E350" s="90"/>
      <c r="F350" s="89"/>
      <c r="G350" s="90"/>
      <c r="H350" s="90"/>
      <c r="I350" s="91"/>
      <c r="J350" s="91"/>
      <c r="K350" s="92"/>
      <c r="L350" s="88"/>
      <c r="M350" s="88"/>
      <c r="N350" s="90"/>
      <c r="O350" s="90"/>
      <c r="P350" s="89"/>
      <c r="Q350" s="91"/>
      <c r="R350" s="90"/>
      <c r="S350" s="91"/>
      <c r="T350" s="91"/>
      <c r="U350" s="91"/>
      <c r="V350" s="91"/>
      <c r="W350" s="91"/>
      <c r="X350" s="91"/>
      <c r="Y350" s="91"/>
      <c r="Z350" s="93"/>
    </row>
    <row r="351" spans="1:26" ht="15.75" x14ac:dyDescent="0.25">
      <c r="A351" s="88"/>
      <c r="B351" s="88"/>
      <c r="C351" s="89"/>
      <c r="D351" s="90"/>
      <c r="E351" s="90"/>
      <c r="F351" s="89"/>
      <c r="G351" s="90"/>
      <c r="H351" s="90"/>
      <c r="I351" s="91"/>
      <c r="J351" s="91"/>
      <c r="K351" s="92"/>
      <c r="L351" s="88"/>
      <c r="M351" s="88"/>
      <c r="N351" s="90"/>
      <c r="O351" s="90"/>
      <c r="P351" s="89"/>
      <c r="Q351" s="91"/>
      <c r="R351" s="90"/>
      <c r="S351" s="91"/>
      <c r="T351" s="91"/>
      <c r="U351" s="91"/>
      <c r="V351" s="91"/>
      <c r="W351" s="91"/>
      <c r="X351" s="91"/>
      <c r="Y351" s="91"/>
      <c r="Z351" s="93"/>
    </row>
    <row r="352" spans="1:26" ht="15.75" x14ac:dyDescent="0.25">
      <c r="A352" s="88"/>
      <c r="B352" s="88"/>
      <c r="C352" s="89"/>
      <c r="D352" s="90"/>
      <c r="E352" s="90"/>
      <c r="F352" s="89"/>
      <c r="G352" s="90"/>
      <c r="H352" s="90"/>
      <c r="I352" s="91"/>
      <c r="J352" s="91"/>
      <c r="K352" s="92"/>
      <c r="L352" s="88"/>
      <c r="M352" s="88"/>
      <c r="N352" s="90"/>
      <c r="O352" s="90"/>
      <c r="P352" s="89"/>
      <c r="Q352" s="91"/>
      <c r="R352" s="90"/>
      <c r="S352" s="91"/>
      <c r="T352" s="91"/>
      <c r="U352" s="91"/>
      <c r="V352" s="91"/>
      <c r="W352" s="91"/>
      <c r="X352" s="91"/>
      <c r="Y352" s="91"/>
      <c r="Z352" s="93"/>
    </row>
    <row r="353" spans="1:26" ht="15.75" x14ac:dyDescent="0.25">
      <c r="A353" s="88"/>
      <c r="B353" s="88"/>
      <c r="C353" s="89"/>
      <c r="D353" s="90"/>
      <c r="E353" s="90"/>
      <c r="F353" s="89"/>
      <c r="G353" s="90"/>
      <c r="H353" s="90"/>
      <c r="I353" s="91"/>
      <c r="J353" s="91"/>
      <c r="K353" s="92"/>
      <c r="L353" s="88"/>
      <c r="M353" s="88"/>
      <c r="N353" s="90"/>
      <c r="O353" s="90"/>
      <c r="P353" s="89"/>
      <c r="Q353" s="91"/>
      <c r="R353" s="90"/>
      <c r="S353" s="91"/>
      <c r="T353" s="91"/>
      <c r="U353" s="91"/>
      <c r="V353" s="91"/>
      <c r="W353" s="91"/>
      <c r="X353" s="91"/>
      <c r="Y353" s="91"/>
      <c r="Z353" s="93"/>
    </row>
    <row r="354" spans="1:26" ht="15.75" x14ac:dyDescent="0.25">
      <c r="A354" s="88"/>
      <c r="B354" s="88"/>
      <c r="C354" s="89"/>
      <c r="D354" s="90"/>
      <c r="E354" s="90"/>
      <c r="F354" s="89"/>
      <c r="G354" s="90"/>
      <c r="H354" s="90"/>
      <c r="I354" s="91"/>
      <c r="J354" s="91"/>
      <c r="K354" s="92"/>
      <c r="L354" s="88"/>
      <c r="M354" s="88"/>
      <c r="N354" s="90"/>
      <c r="O354" s="90"/>
      <c r="P354" s="89"/>
      <c r="Q354" s="91"/>
      <c r="R354" s="90"/>
      <c r="S354" s="91"/>
      <c r="T354" s="91"/>
      <c r="U354" s="91"/>
      <c r="V354" s="91"/>
      <c r="W354" s="91"/>
      <c r="X354" s="91"/>
      <c r="Y354" s="91"/>
      <c r="Z354" s="93"/>
    </row>
    <row r="355" spans="1:26" ht="15.75" x14ac:dyDescent="0.25">
      <c r="A355" s="88"/>
      <c r="B355" s="88"/>
      <c r="C355" s="89"/>
      <c r="D355" s="90"/>
      <c r="E355" s="90"/>
      <c r="F355" s="89"/>
      <c r="G355" s="90"/>
      <c r="H355" s="90"/>
      <c r="I355" s="91"/>
      <c r="J355" s="91"/>
      <c r="K355" s="92"/>
      <c r="L355" s="88"/>
      <c r="M355" s="88"/>
      <c r="N355" s="90"/>
      <c r="O355" s="90"/>
      <c r="P355" s="89"/>
      <c r="Q355" s="91"/>
      <c r="R355" s="90"/>
      <c r="S355" s="91"/>
      <c r="T355" s="91"/>
      <c r="U355" s="91"/>
      <c r="V355" s="91"/>
      <c r="W355" s="91"/>
      <c r="X355" s="91"/>
      <c r="Y355" s="91"/>
      <c r="Z355" s="93"/>
    </row>
    <row r="356" spans="1:26" ht="15.75" x14ac:dyDescent="0.25">
      <c r="A356" s="88"/>
      <c r="B356" s="88"/>
      <c r="C356" s="89"/>
      <c r="D356" s="90"/>
      <c r="E356" s="90"/>
      <c r="F356" s="89"/>
      <c r="G356" s="90"/>
      <c r="H356" s="90"/>
      <c r="I356" s="91"/>
      <c r="J356" s="91"/>
      <c r="K356" s="92"/>
      <c r="L356" s="88"/>
      <c r="M356" s="88"/>
      <c r="N356" s="90"/>
      <c r="O356" s="90"/>
      <c r="P356" s="89"/>
      <c r="Q356" s="91"/>
      <c r="R356" s="90"/>
      <c r="S356" s="91"/>
      <c r="T356" s="91"/>
      <c r="U356" s="91"/>
      <c r="V356" s="91"/>
      <c r="W356" s="91"/>
      <c r="X356" s="91"/>
      <c r="Y356" s="91"/>
      <c r="Z356" s="93"/>
    </row>
    <row r="357" spans="1:26" ht="15.75" x14ac:dyDescent="0.25">
      <c r="A357" s="88"/>
      <c r="B357" s="88"/>
      <c r="C357" s="89"/>
      <c r="D357" s="90"/>
      <c r="E357" s="90"/>
      <c r="F357" s="89"/>
      <c r="G357" s="90"/>
      <c r="H357" s="90"/>
      <c r="I357" s="91"/>
      <c r="J357" s="91"/>
      <c r="K357" s="92"/>
      <c r="L357" s="88"/>
      <c r="M357" s="88"/>
      <c r="N357" s="90"/>
      <c r="O357" s="90"/>
      <c r="P357" s="89"/>
      <c r="Q357" s="91"/>
      <c r="R357" s="90"/>
      <c r="S357" s="91"/>
      <c r="T357" s="91"/>
      <c r="U357" s="91"/>
      <c r="V357" s="91"/>
      <c r="W357" s="91"/>
      <c r="X357" s="91"/>
      <c r="Y357" s="91"/>
      <c r="Z357" s="93"/>
    </row>
    <row r="358" spans="1:26" ht="15.75" x14ac:dyDescent="0.25">
      <c r="A358" s="88"/>
      <c r="B358" s="88"/>
      <c r="C358" s="89"/>
      <c r="D358" s="90"/>
      <c r="E358" s="90"/>
      <c r="F358" s="89"/>
      <c r="G358" s="90"/>
      <c r="H358" s="90"/>
      <c r="I358" s="91"/>
      <c r="J358" s="91"/>
      <c r="K358" s="92"/>
      <c r="L358" s="88"/>
      <c r="M358" s="88"/>
      <c r="N358" s="90"/>
      <c r="O358" s="90"/>
      <c r="P358" s="89"/>
      <c r="Q358" s="91"/>
      <c r="R358" s="90"/>
      <c r="S358" s="91"/>
      <c r="T358" s="91"/>
      <c r="U358" s="91"/>
      <c r="V358" s="91"/>
      <c r="W358" s="91"/>
      <c r="X358" s="91"/>
      <c r="Y358" s="91"/>
      <c r="Z358" s="93"/>
    </row>
    <row r="359" spans="1:26" ht="15.75" x14ac:dyDescent="0.25">
      <c r="A359" s="88"/>
      <c r="B359" s="88"/>
      <c r="C359" s="89"/>
      <c r="D359" s="90"/>
      <c r="E359" s="90"/>
      <c r="F359" s="89"/>
      <c r="G359" s="90"/>
      <c r="H359" s="90"/>
      <c r="I359" s="91"/>
      <c r="J359" s="91"/>
      <c r="K359" s="92"/>
      <c r="L359" s="88"/>
      <c r="M359" s="88"/>
      <c r="N359" s="90"/>
      <c r="O359" s="90"/>
      <c r="P359" s="89"/>
      <c r="Q359" s="91"/>
      <c r="R359" s="90"/>
      <c r="S359" s="91"/>
      <c r="T359" s="91"/>
      <c r="U359" s="91"/>
      <c r="V359" s="91"/>
      <c r="W359" s="91"/>
      <c r="X359" s="91"/>
      <c r="Y359" s="91"/>
      <c r="Z359" s="93"/>
    </row>
    <row r="360" spans="1:26" ht="15.75" x14ac:dyDescent="0.25">
      <c r="A360" s="88"/>
      <c r="B360" s="88"/>
      <c r="C360" s="89"/>
      <c r="D360" s="90"/>
      <c r="E360" s="90"/>
      <c r="F360" s="89"/>
      <c r="G360" s="90"/>
      <c r="H360" s="90"/>
      <c r="I360" s="91"/>
      <c r="J360" s="91"/>
      <c r="K360" s="92"/>
      <c r="L360" s="88"/>
      <c r="M360" s="88"/>
      <c r="N360" s="90"/>
      <c r="O360" s="90"/>
      <c r="P360" s="89"/>
      <c r="Q360" s="91"/>
      <c r="R360" s="90"/>
      <c r="S360" s="91"/>
      <c r="T360" s="91"/>
      <c r="U360" s="91"/>
      <c r="V360" s="91"/>
      <c r="W360" s="91"/>
      <c r="X360" s="91"/>
      <c r="Y360" s="91"/>
      <c r="Z360" s="93"/>
    </row>
    <row r="361" spans="1:26" ht="15.75" x14ac:dyDescent="0.25">
      <c r="A361" s="88"/>
      <c r="B361" s="88"/>
      <c r="C361" s="89"/>
      <c r="D361" s="90"/>
      <c r="E361" s="90"/>
      <c r="F361" s="89"/>
      <c r="G361" s="90"/>
      <c r="H361" s="90"/>
      <c r="I361" s="91"/>
      <c r="J361" s="91"/>
      <c r="K361" s="92"/>
      <c r="L361" s="88"/>
      <c r="M361" s="88"/>
      <c r="N361" s="90"/>
      <c r="O361" s="90"/>
      <c r="P361" s="89"/>
      <c r="Q361" s="91"/>
      <c r="R361" s="90"/>
      <c r="S361" s="91"/>
      <c r="T361" s="91"/>
      <c r="U361" s="91"/>
      <c r="V361" s="91"/>
      <c r="W361" s="91"/>
      <c r="X361" s="91"/>
      <c r="Y361" s="91"/>
      <c r="Z361" s="93"/>
    </row>
    <row r="362" spans="1:26" ht="15.75" x14ac:dyDescent="0.25">
      <c r="A362" s="88"/>
      <c r="B362" s="88"/>
      <c r="C362" s="89"/>
      <c r="D362" s="90"/>
      <c r="E362" s="90"/>
      <c r="F362" s="89"/>
      <c r="G362" s="90"/>
      <c r="H362" s="90"/>
      <c r="I362" s="91"/>
      <c r="J362" s="91"/>
      <c r="K362" s="92"/>
      <c r="L362" s="88"/>
      <c r="M362" s="88"/>
      <c r="N362" s="90"/>
      <c r="O362" s="90"/>
      <c r="P362" s="89"/>
      <c r="Q362" s="91"/>
      <c r="R362" s="90"/>
      <c r="S362" s="91"/>
      <c r="T362" s="91"/>
      <c r="U362" s="91"/>
      <c r="V362" s="91"/>
      <c r="W362" s="91"/>
      <c r="X362" s="91"/>
      <c r="Y362" s="91"/>
      <c r="Z362" s="93"/>
    </row>
    <row r="363" spans="1:26" ht="15.75" x14ac:dyDescent="0.25">
      <c r="A363" s="88"/>
      <c r="B363" s="88"/>
      <c r="C363" s="89"/>
      <c r="D363" s="90"/>
      <c r="E363" s="90"/>
      <c r="F363" s="89"/>
      <c r="G363" s="90"/>
      <c r="H363" s="90"/>
      <c r="I363" s="91"/>
      <c r="J363" s="91"/>
      <c r="K363" s="92"/>
      <c r="L363" s="88"/>
      <c r="M363" s="88"/>
      <c r="N363" s="90"/>
      <c r="O363" s="90"/>
      <c r="P363" s="89"/>
      <c r="Q363" s="91"/>
      <c r="R363" s="90"/>
      <c r="S363" s="91"/>
      <c r="T363" s="91"/>
      <c r="U363" s="91"/>
      <c r="V363" s="91"/>
      <c r="W363" s="91"/>
      <c r="X363" s="91"/>
      <c r="Y363" s="91"/>
      <c r="Z363" s="93"/>
    </row>
    <row r="364" spans="1:26" ht="15.75" x14ac:dyDescent="0.25">
      <c r="A364" s="88"/>
      <c r="B364" s="88"/>
      <c r="C364" s="89"/>
      <c r="D364" s="90"/>
      <c r="E364" s="90"/>
      <c r="F364" s="89"/>
      <c r="G364" s="90"/>
      <c r="H364" s="90"/>
      <c r="I364" s="91"/>
      <c r="J364" s="91"/>
      <c r="K364" s="92"/>
      <c r="L364" s="88"/>
      <c r="M364" s="88"/>
      <c r="N364" s="90"/>
      <c r="O364" s="90"/>
      <c r="P364" s="89"/>
      <c r="Q364" s="91"/>
      <c r="R364" s="90"/>
      <c r="S364" s="91"/>
      <c r="T364" s="91"/>
      <c r="U364" s="91"/>
      <c r="V364" s="91"/>
      <c r="W364" s="91"/>
      <c r="X364" s="91"/>
      <c r="Y364" s="91"/>
      <c r="Z364" s="93"/>
    </row>
    <row r="365" spans="1:26" ht="15.75" x14ac:dyDescent="0.25">
      <c r="A365" s="88"/>
      <c r="B365" s="88"/>
      <c r="C365" s="89"/>
      <c r="D365" s="90"/>
      <c r="E365" s="90"/>
      <c r="F365" s="89"/>
      <c r="G365" s="90"/>
      <c r="H365" s="90"/>
      <c r="I365" s="91"/>
      <c r="J365" s="91"/>
      <c r="K365" s="92"/>
      <c r="L365" s="88"/>
      <c r="M365" s="88"/>
      <c r="N365" s="90"/>
      <c r="O365" s="90"/>
      <c r="P365" s="89"/>
      <c r="Q365" s="91"/>
      <c r="R365" s="90"/>
      <c r="S365" s="91"/>
      <c r="T365" s="91"/>
      <c r="U365" s="91"/>
      <c r="V365" s="91"/>
      <c r="W365" s="91"/>
      <c r="X365" s="91"/>
      <c r="Y365" s="91"/>
      <c r="Z365" s="93"/>
    </row>
    <row r="366" spans="1:26" ht="15.75" x14ac:dyDescent="0.25">
      <c r="A366" s="88"/>
      <c r="B366" s="88"/>
      <c r="C366" s="89"/>
      <c r="D366" s="90"/>
      <c r="E366" s="90"/>
      <c r="F366" s="89"/>
      <c r="G366" s="90"/>
      <c r="H366" s="90"/>
      <c r="I366" s="91"/>
      <c r="J366" s="91"/>
      <c r="K366" s="92"/>
      <c r="L366" s="88"/>
      <c r="M366" s="88"/>
      <c r="N366" s="90"/>
      <c r="O366" s="90"/>
      <c r="P366" s="89"/>
      <c r="Q366" s="91"/>
      <c r="R366" s="90"/>
      <c r="S366" s="91"/>
      <c r="T366" s="91"/>
      <c r="U366" s="91"/>
      <c r="V366" s="91"/>
      <c r="W366" s="91"/>
      <c r="X366" s="91"/>
      <c r="Y366" s="91"/>
      <c r="Z366" s="93"/>
    </row>
    <row r="367" spans="1:26" ht="15.75" x14ac:dyDescent="0.25">
      <c r="A367" s="88"/>
      <c r="B367" s="88"/>
      <c r="C367" s="89"/>
      <c r="D367" s="90"/>
      <c r="E367" s="90"/>
      <c r="F367" s="89"/>
      <c r="G367" s="90"/>
      <c r="H367" s="90"/>
      <c r="I367" s="91"/>
      <c r="J367" s="91"/>
      <c r="K367" s="92"/>
      <c r="L367" s="88"/>
      <c r="M367" s="88"/>
      <c r="N367" s="90"/>
      <c r="O367" s="90"/>
      <c r="P367" s="89"/>
      <c r="Q367" s="91"/>
      <c r="R367" s="90"/>
      <c r="S367" s="91"/>
      <c r="T367" s="91"/>
      <c r="U367" s="91"/>
      <c r="V367" s="91"/>
      <c r="W367" s="91"/>
      <c r="X367" s="91"/>
      <c r="Y367" s="91"/>
      <c r="Z367" s="93"/>
    </row>
    <row r="368" spans="1:26" ht="15.75" x14ac:dyDescent="0.25">
      <c r="A368" s="88"/>
      <c r="B368" s="88"/>
      <c r="C368" s="89"/>
      <c r="D368" s="90"/>
      <c r="E368" s="90"/>
      <c r="F368" s="89"/>
      <c r="G368" s="90"/>
      <c r="H368" s="90"/>
      <c r="I368" s="91"/>
      <c r="J368" s="91"/>
      <c r="K368" s="92"/>
      <c r="L368" s="88"/>
      <c r="M368" s="88"/>
      <c r="N368" s="90"/>
      <c r="O368" s="90"/>
      <c r="P368" s="89"/>
      <c r="Q368" s="91"/>
      <c r="R368" s="90"/>
      <c r="S368" s="91"/>
      <c r="T368" s="91"/>
      <c r="U368" s="91"/>
      <c r="V368" s="91"/>
      <c r="W368" s="91"/>
      <c r="X368" s="91"/>
      <c r="Y368" s="91"/>
      <c r="Z368" s="93"/>
    </row>
    <row r="369" spans="1:26" ht="15.75" x14ac:dyDescent="0.25">
      <c r="A369" s="88"/>
      <c r="B369" s="88"/>
      <c r="C369" s="89"/>
      <c r="D369" s="90"/>
      <c r="E369" s="90"/>
      <c r="F369" s="89"/>
      <c r="G369" s="90"/>
      <c r="H369" s="90"/>
      <c r="I369" s="91"/>
      <c r="J369" s="91"/>
      <c r="K369" s="92"/>
      <c r="L369" s="88"/>
      <c r="M369" s="88"/>
      <c r="N369" s="90"/>
      <c r="O369" s="90"/>
      <c r="P369" s="89"/>
      <c r="Q369" s="91"/>
      <c r="R369" s="90"/>
      <c r="S369" s="91"/>
      <c r="T369" s="91"/>
      <c r="U369" s="91"/>
      <c r="V369" s="91"/>
      <c r="W369" s="91"/>
      <c r="X369" s="91"/>
      <c r="Y369" s="91"/>
      <c r="Z369" s="93"/>
    </row>
    <row r="370" spans="1:26" ht="15.75" x14ac:dyDescent="0.25">
      <c r="A370" s="88"/>
      <c r="B370" s="88"/>
      <c r="C370" s="89"/>
      <c r="D370" s="90"/>
      <c r="E370" s="90"/>
      <c r="F370" s="89"/>
      <c r="G370" s="90"/>
      <c r="H370" s="90"/>
      <c r="I370" s="91"/>
      <c r="J370" s="91"/>
      <c r="K370" s="92"/>
      <c r="L370" s="88"/>
      <c r="M370" s="88"/>
      <c r="N370" s="90"/>
      <c r="O370" s="90"/>
      <c r="P370" s="89"/>
      <c r="Q370" s="91"/>
      <c r="R370" s="90"/>
      <c r="S370" s="91"/>
      <c r="T370" s="91"/>
      <c r="U370" s="91"/>
      <c r="V370" s="91"/>
      <c r="W370" s="91"/>
      <c r="X370" s="91"/>
      <c r="Y370" s="91"/>
      <c r="Z370" s="93"/>
    </row>
    <row r="371" spans="1:26" ht="15.75" x14ac:dyDescent="0.25">
      <c r="A371" s="88"/>
      <c r="B371" s="88"/>
      <c r="C371" s="89"/>
      <c r="D371" s="90"/>
      <c r="E371" s="90"/>
      <c r="F371" s="89"/>
      <c r="G371" s="90"/>
      <c r="H371" s="90"/>
      <c r="I371" s="91"/>
      <c r="J371" s="91"/>
      <c r="K371" s="92"/>
      <c r="L371" s="88"/>
      <c r="M371" s="88"/>
      <c r="N371" s="90"/>
      <c r="O371" s="90"/>
      <c r="P371" s="89"/>
      <c r="Q371" s="91"/>
      <c r="R371" s="90"/>
      <c r="S371" s="91"/>
      <c r="T371" s="91"/>
      <c r="U371" s="91"/>
      <c r="V371" s="91"/>
      <c r="W371" s="91"/>
      <c r="X371" s="91"/>
      <c r="Y371" s="91"/>
      <c r="Z371" s="93"/>
    </row>
    <row r="372" spans="1:26" ht="15.75" x14ac:dyDescent="0.25">
      <c r="A372" s="88"/>
      <c r="B372" s="88"/>
      <c r="C372" s="89"/>
      <c r="D372" s="90"/>
      <c r="E372" s="90"/>
      <c r="F372" s="89"/>
      <c r="G372" s="90"/>
      <c r="H372" s="90"/>
      <c r="I372" s="91"/>
      <c r="J372" s="91"/>
      <c r="K372" s="92"/>
      <c r="L372" s="88"/>
      <c r="M372" s="88"/>
      <c r="N372" s="90"/>
      <c r="O372" s="90"/>
      <c r="P372" s="89"/>
      <c r="Q372" s="91"/>
      <c r="R372" s="90"/>
      <c r="S372" s="91"/>
      <c r="T372" s="91"/>
      <c r="U372" s="91"/>
      <c r="V372" s="91"/>
      <c r="W372" s="91"/>
      <c r="X372" s="91"/>
      <c r="Y372" s="91"/>
      <c r="Z372" s="93"/>
    </row>
    <row r="373" spans="1:26" ht="15.75" x14ac:dyDescent="0.25">
      <c r="A373" s="88"/>
      <c r="B373" s="88"/>
      <c r="C373" s="89"/>
      <c r="D373" s="90"/>
      <c r="E373" s="90"/>
      <c r="F373" s="89"/>
      <c r="G373" s="90"/>
      <c r="H373" s="90"/>
      <c r="I373" s="91"/>
      <c r="J373" s="91"/>
      <c r="K373" s="92"/>
      <c r="L373" s="88"/>
      <c r="M373" s="88"/>
      <c r="N373" s="90"/>
      <c r="O373" s="90"/>
      <c r="P373" s="89"/>
      <c r="Q373" s="91"/>
      <c r="R373" s="90"/>
      <c r="S373" s="91"/>
      <c r="T373" s="91"/>
      <c r="U373" s="91"/>
      <c r="V373" s="91"/>
      <c r="W373" s="91"/>
      <c r="X373" s="91"/>
      <c r="Y373" s="91"/>
      <c r="Z373" s="93"/>
    </row>
    <row r="374" spans="1:26" ht="15.75" x14ac:dyDescent="0.25">
      <c r="A374" s="88"/>
      <c r="B374" s="88"/>
      <c r="C374" s="89"/>
      <c r="D374" s="90"/>
      <c r="E374" s="90"/>
      <c r="F374" s="89"/>
      <c r="G374" s="90"/>
      <c r="H374" s="90"/>
      <c r="I374" s="91"/>
      <c r="J374" s="91"/>
      <c r="K374" s="92"/>
      <c r="L374" s="88"/>
      <c r="M374" s="88"/>
      <c r="N374" s="90"/>
      <c r="O374" s="90"/>
      <c r="P374" s="89"/>
      <c r="Q374" s="91"/>
      <c r="R374" s="90"/>
      <c r="S374" s="91"/>
      <c r="T374" s="91"/>
      <c r="U374" s="91"/>
      <c r="V374" s="91"/>
      <c r="W374" s="91"/>
      <c r="X374" s="91"/>
      <c r="Y374" s="91"/>
      <c r="Z374" s="93"/>
    </row>
    <row r="375" spans="1:26" ht="15.75" x14ac:dyDescent="0.25">
      <c r="A375" s="88"/>
      <c r="B375" s="88"/>
      <c r="C375" s="89"/>
      <c r="D375" s="90"/>
      <c r="E375" s="90"/>
      <c r="F375" s="89"/>
      <c r="G375" s="90"/>
      <c r="H375" s="90"/>
      <c r="I375" s="91"/>
      <c r="J375" s="91"/>
      <c r="K375" s="92"/>
      <c r="L375" s="88"/>
      <c r="M375" s="88"/>
      <c r="N375" s="90"/>
      <c r="O375" s="90"/>
      <c r="P375" s="89"/>
      <c r="Q375" s="91"/>
      <c r="R375" s="90"/>
      <c r="S375" s="91"/>
      <c r="T375" s="91"/>
      <c r="U375" s="91"/>
      <c r="V375" s="91"/>
      <c r="W375" s="91"/>
      <c r="X375" s="91"/>
      <c r="Y375" s="91"/>
      <c r="Z375" s="93"/>
    </row>
    <row r="376" spans="1:26" ht="15.75" x14ac:dyDescent="0.25">
      <c r="A376" s="88"/>
      <c r="B376" s="88"/>
      <c r="C376" s="89"/>
      <c r="D376" s="90"/>
      <c r="E376" s="90"/>
      <c r="F376" s="89"/>
      <c r="G376" s="90"/>
      <c r="H376" s="90"/>
      <c r="I376" s="91"/>
      <c r="J376" s="91"/>
      <c r="K376" s="92"/>
      <c r="L376" s="88"/>
      <c r="M376" s="88"/>
      <c r="N376" s="90"/>
      <c r="O376" s="90"/>
      <c r="P376" s="89"/>
      <c r="Q376" s="91"/>
      <c r="R376" s="90"/>
      <c r="S376" s="91"/>
      <c r="T376" s="91"/>
      <c r="U376" s="91"/>
      <c r="V376" s="91"/>
      <c r="W376" s="91"/>
      <c r="X376" s="91"/>
      <c r="Y376" s="91"/>
      <c r="Z376" s="93"/>
    </row>
    <row r="377" spans="1:26" ht="15.75" x14ac:dyDescent="0.25">
      <c r="A377" s="88"/>
      <c r="B377" s="88"/>
      <c r="C377" s="89"/>
      <c r="D377" s="90"/>
      <c r="E377" s="90"/>
      <c r="F377" s="89"/>
      <c r="G377" s="90"/>
      <c r="H377" s="90"/>
      <c r="I377" s="91"/>
      <c r="J377" s="91"/>
      <c r="K377" s="92"/>
      <c r="L377" s="88"/>
      <c r="M377" s="88"/>
      <c r="N377" s="90"/>
      <c r="O377" s="90"/>
      <c r="P377" s="89"/>
      <c r="Q377" s="91"/>
      <c r="R377" s="90"/>
      <c r="S377" s="91"/>
      <c r="T377" s="91"/>
      <c r="U377" s="91"/>
      <c r="V377" s="91"/>
      <c r="W377" s="91"/>
      <c r="X377" s="91"/>
      <c r="Y377" s="91"/>
      <c r="Z377" s="93"/>
    </row>
    <row r="378" spans="1:26" ht="15.75" x14ac:dyDescent="0.25">
      <c r="A378" s="88"/>
      <c r="B378" s="88"/>
      <c r="C378" s="89"/>
      <c r="D378" s="90"/>
      <c r="E378" s="90"/>
      <c r="F378" s="89"/>
      <c r="G378" s="90"/>
      <c r="H378" s="90"/>
      <c r="I378" s="91"/>
      <c r="J378" s="91"/>
      <c r="K378" s="92"/>
      <c r="L378" s="88"/>
      <c r="M378" s="88"/>
      <c r="N378" s="90"/>
      <c r="O378" s="90"/>
      <c r="P378" s="89"/>
      <c r="Q378" s="91"/>
      <c r="R378" s="90"/>
      <c r="S378" s="91"/>
      <c r="T378" s="91"/>
      <c r="U378" s="91"/>
      <c r="V378" s="91"/>
      <c r="W378" s="91"/>
      <c r="X378" s="91"/>
      <c r="Y378" s="91"/>
      <c r="Z378" s="93"/>
    </row>
    <row r="379" spans="1:26" ht="15.75" x14ac:dyDescent="0.25">
      <c r="A379" s="88"/>
      <c r="B379" s="88"/>
      <c r="C379" s="89"/>
      <c r="D379" s="90"/>
      <c r="E379" s="90"/>
      <c r="F379" s="89"/>
      <c r="G379" s="90"/>
      <c r="H379" s="90"/>
      <c r="I379" s="91"/>
      <c r="J379" s="91"/>
      <c r="K379" s="92"/>
      <c r="L379" s="88"/>
      <c r="M379" s="88"/>
      <c r="N379" s="90"/>
      <c r="O379" s="90"/>
      <c r="P379" s="89"/>
      <c r="Q379" s="91"/>
      <c r="R379" s="90"/>
      <c r="S379" s="91"/>
      <c r="T379" s="91"/>
      <c r="U379" s="91"/>
      <c r="V379" s="91"/>
      <c r="W379" s="91"/>
      <c r="X379" s="91"/>
      <c r="Y379" s="91"/>
      <c r="Z379" s="93"/>
    </row>
    <row r="380" spans="1:26" ht="15.75" x14ac:dyDescent="0.25">
      <c r="A380" s="88"/>
      <c r="B380" s="88"/>
      <c r="C380" s="89"/>
      <c r="D380" s="90"/>
      <c r="E380" s="90"/>
      <c r="F380" s="89"/>
      <c r="G380" s="90"/>
      <c r="H380" s="90"/>
      <c r="I380" s="91"/>
      <c r="J380" s="91"/>
      <c r="K380" s="92"/>
      <c r="L380" s="88"/>
      <c r="M380" s="88"/>
      <c r="N380" s="90"/>
      <c r="O380" s="90"/>
      <c r="P380" s="89"/>
      <c r="Q380" s="91"/>
      <c r="R380" s="90"/>
      <c r="S380" s="91"/>
      <c r="T380" s="91"/>
      <c r="U380" s="91"/>
      <c r="V380" s="91"/>
      <c r="W380" s="91"/>
      <c r="X380" s="91"/>
      <c r="Y380" s="91"/>
      <c r="Z380" s="93"/>
    </row>
    <row r="381" spans="1:26" ht="15.75" x14ac:dyDescent="0.25">
      <c r="A381" s="88"/>
      <c r="B381" s="88"/>
      <c r="C381" s="89"/>
      <c r="D381" s="90"/>
      <c r="E381" s="90"/>
      <c r="F381" s="89"/>
      <c r="G381" s="90"/>
      <c r="H381" s="90"/>
      <c r="I381" s="91"/>
      <c r="J381" s="91"/>
      <c r="K381" s="92"/>
      <c r="L381" s="88"/>
      <c r="M381" s="88"/>
      <c r="N381" s="90"/>
      <c r="O381" s="90"/>
      <c r="P381" s="89"/>
      <c r="Q381" s="91"/>
      <c r="R381" s="90"/>
      <c r="S381" s="91"/>
      <c r="T381" s="91"/>
      <c r="U381" s="91"/>
      <c r="V381" s="91"/>
      <c r="W381" s="91"/>
      <c r="X381" s="91"/>
      <c r="Y381" s="91"/>
      <c r="Z381" s="93"/>
    </row>
    <row r="382" spans="1:26" ht="15.75" x14ac:dyDescent="0.25">
      <c r="A382" s="88"/>
      <c r="B382" s="88"/>
      <c r="C382" s="89"/>
      <c r="D382" s="90"/>
      <c r="E382" s="90"/>
      <c r="F382" s="89"/>
      <c r="G382" s="90"/>
      <c r="H382" s="90"/>
      <c r="I382" s="91"/>
      <c r="J382" s="91"/>
      <c r="K382" s="92"/>
      <c r="L382" s="88"/>
      <c r="M382" s="88"/>
      <c r="N382" s="90"/>
      <c r="O382" s="90"/>
      <c r="P382" s="89"/>
      <c r="Q382" s="91"/>
      <c r="R382" s="90"/>
      <c r="S382" s="91"/>
      <c r="T382" s="91"/>
      <c r="U382" s="91"/>
      <c r="V382" s="91"/>
      <c r="W382" s="91"/>
      <c r="X382" s="91"/>
      <c r="Y382" s="91"/>
      <c r="Z382" s="93"/>
    </row>
    <row r="383" spans="1:26" ht="15.75" x14ac:dyDescent="0.25">
      <c r="A383" s="88"/>
      <c r="B383" s="88"/>
      <c r="C383" s="89"/>
      <c r="D383" s="90"/>
      <c r="E383" s="90"/>
      <c r="F383" s="89"/>
      <c r="G383" s="90"/>
      <c r="H383" s="90"/>
      <c r="I383" s="91"/>
      <c r="J383" s="91"/>
      <c r="K383" s="92"/>
      <c r="L383" s="88"/>
      <c r="M383" s="88"/>
      <c r="N383" s="90"/>
      <c r="O383" s="90"/>
      <c r="P383" s="89"/>
      <c r="Q383" s="91"/>
      <c r="R383" s="90"/>
      <c r="S383" s="91"/>
      <c r="T383" s="91"/>
      <c r="U383" s="91"/>
      <c r="V383" s="91"/>
      <c r="W383" s="91"/>
      <c r="X383" s="91"/>
      <c r="Y383" s="91"/>
      <c r="Z383" s="93"/>
    </row>
    <row r="384" spans="1:26" ht="15.75" x14ac:dyDescent="0.25">
      <c r="A384" s="88"/>
      <c r="B384" s="88"/>
      <c r="C384" s="89"/>
      <c r="D384" s="90"/>
      <c r="E384" s="90"/>
      <c r="F384" s="89"/>
      <c r="G384" s="90"/>
      <c r="H384" s="90"/>
      <c r="I384" s="91"/>
      <c r="J384" s="91"/>
      <c r="K384" s="92"/>
      <c r="L384" s="88"/>
      <c r="M384" s="88"/>
      <c r="N384" s="90"/>
      <c r="O384" s="90"/>
      <c r="P384" s="89"/>
      <c r="Q384" s="91"/>
      <c r="R384" s="90"/>
      <c r="S384" s="91"/>
      <c r="T384" s="91"/>
      <c r="U384" s="91"/>
      <c r="V384" s="91"/>
      <c r="W384" s="91"/>
      <c r="X384" s="91"/>
      <c r="Y384" s="91"/>
      <c r="Z384" s="93"/>
    </row>
    <row r="385" spans="1:26" ht="15.75" x14ac:dyDescent="0.25">
      <c r="A385" s="88"/>
      <c r="B385" s="88"/>
      <c r="C385" s="89"/>
      <c r="D385" s="90"/>
      <c r="E385" s="90"/>
      <c r="F385" s="89"/>
      <c r="G385" s="90"/>
      <c r="H385" s="90"/>
      <c r="I385" s="91"/>
      <c r="J385" s="91"/>
      <c r="K385" s="92"/>
      <c r="L385" s="88"/>
      <c r="M385" s="88"/>
      <c r="N385" s="90"/>
      <c r="O385" s="90"/>
      <c r="P385" s="89"/>
      <c r="Q385" s="91"/>
      <c r="R385" s="90"/>
      <c r="S385" s="91"/>
      <c r="T385" s="91"/>
      <c r="U385" s="91"/>
      <c r="V385" s="91"/>
      <c r="W385" s="91"/>
      <c r="X385" s="91"/>
      <c r="Y385" s="91"/>
      <c r="Z385" s="93"/>
    </row>
    <row r="386" spans="1:26" ht="15.75" x14ac:dyDescent="0.25">
      <c r="A386" s="88"/>
      <c r="B386" s="88"/>
      <c r="C386" s="89"/>
      <c r="D386" s="90"/>
      <c r="E386" s="90"/>
      <c r="F386" s="89"/>
      <c r="G386" s="90"/>
      <c r="H386" s="90"/>
      <c r="I386" s="91"/>
      <c r="J386" s="91"/>
      <c r="K386" s="92"/>
      <c r="L386" s="88"/>
      <c r="M386" s="88"/>
      <c r="N386" s="90"/>
      <c r="O386" s="90"/>
      <c r="P386" s="89"/>
      <c r="Q386" s="91"/>
      <c r="R386" s="90"/>
      <c r="S386" s="91"/>
      <c r="T386" s="91"/>
      <c r="U386" s="91"/>
      <c r="V386" s="91"/>
      <c r="W386" s="91"/>
      <c r="X386" s="91"/>
      <c r="Y386" s="91"/>
      <c r="Z386" s="93"/>
    </row>
    <row r="387" spans="1:26" ht="15.75" x14ac:dyDescent="0.25">
      <c r="A387" s="88"/>
      <c r="B387" s="88"/>
      <c r="C387" s="89"/>
      <c r="D387" s="90"/>
      <c r="E387" s="90"/>
      <c r="F387" s="89"/>
      <c r="G387" s="90"/>
      <c r="H387" s="90"/>
      <c r="I387" s="91"/>
      <c r="J387" s="91"/>
      <c r="K387" s="92"/>
      <c r="L387" s="88"/>
      <c r="M387" s="88"/>
      <c r="N387" s="90"/>
      <c r="O387" s="90"/>
      <c r="P387" s="89"/>
      <c r="Q387" s="91"/>
      <c r="R387" s="90"/>
      <c r="S387" s="91"/>
      <c r="T387" s="91"/>
      <c r="U387" s="91"/>
      <c r="V387" s="91"/>
      <c r="W387" s="91"/>
      <c r="X387" s="91"/>
      <c r="Y387" s="91"/>
      <c r="Z387" s="93"/>
    </row>
    <row r="388" spans="1:26" ht="15.75" x14ac:dyDescent="0.25">
      <c r="A388" s="88"/>
      <c r="B388" s="88"/>
      <c r="C388" s="89"/>
      <c r="D388" s="90"/>
      <c r="E388" s="90"/>
      <c r="F388" s="89"/>
      <c r="G388" s="90"/>
      <c r="H388" s="90"/>
      <c r="I388" s="91"/>
      <c r="J388" s="91"/>
      <c r="K388" s="92"/>
      <c r="L388" s="88"/>
      <c r="M388" s="88"/>
      <c r="N388" s="90"/>
      <c r="O388" s="90"/>
      <c r="P388" s="89"/>
      <c r="Q388" s="91"/>
      <c r="R388" s="90"/>
      <c r="S388" s="91"/>
      <c r="T388" s="91"/>
      <c r="U388" s="91"/>
      <c r="V388" s="91"/>
      <c r="W388" s="91"/>
      <c r="X388" s="91"/>
      <c r="Y388" s="91"/>
      <c r="Z388" s="93"/>
    </row>
    <row r="389" spans="1:26" ht="15.75" x14ac:dyDescent="0.25">
      <c r="A389" s="88"/>
      <c r="B389" s="88"/>
      <c r="C389" s="89"/>
      <c r="D389" s="90"/>
      <c r="E389" s="90"/>
      <c r="F389" s="89"/>
      <c r="G389" s="90"/>
      <c r="H389" s="90"/>
      <c r="I389" s="91"/>
      <c r="J389" s="91"/>
      <c r="K389" s="92"/>
      <c r="L389" s="88"/>
      <c r="M389" s="88"/>
      <c r="N389" s="90"/>
      <c r="O389" s="90"/>
      <c r="P389" s="89"/>
      <c r="Q389" s="91"/>
      <c r="R389" s="90"/>
      <c r="S389" s="91"/>
      <c r="T389" s="91"/>
      <c r="U389" s="91"/>
      <c r="V389" s="91"/>
      <c r="W389" s="91"/>
      <c r="X389" s="91"/>
      <c r="Y389" s="91"/>
      <c r="Z389" s="93"/>
    </row>
    <row r="390" spans="1:26" ht="15.75" x14ac:dyDescent="0.25">
      <c r="A390" s="88"/>
      <c r="B390" s="88"/>
      <c r="C390" s="89"/>
      <c r="D390" s="90"/>
      <c r="E390" s="90"/>
      <c r="F390" s="89"/>
      <c r="G390" s="90"/>
      <c r="H390" s="90"/>
      <c r="I390" s="91"/>
      <c r="J390" s="91"/>
      <c r="K390" s="92"/>
      <c r="L390" s="88"/>
      <c r="M390" s="88"/>
      <c r="N390" s="90"/>
      <c r="O390" s="90"/>
      <c r="P390" s="89"/>
      <c r="Q390" s="91"/>
      <c r="R390" s="90"/>
      <c r="S390" s="91"/>
      <c r="T390" s="91"/>
      <c r="U390" s="91"/>
      <c r="V390" s="91"/>
      <c r="W390" s="91"/>
      <c r="X390" s="91"/>
      <c r="Y390" s="91"/>
      <c r="Z390" s="93"/>
    </row>
    <row r="391" spans="1:26" ht="15.75" x14ac:dyDescent="0.25">
      <c r="A391" s="88"/>
      <c r="B391" s="88"/>
      <c r="C391" s="89"/>
      <c r="D391" s="90"/>
      <c r="E391" s="90"/>
      <c r="F391" s="89"/>
      <c r="G391" s="90"/>
      <c r="H391" s="90"/>
      <c r="I391" s="91"/>
      <c r="J391" s="91"/>
      <c r="K391" s="92"/>
      <c r="L391" s="88"/>
      <c r="M391" s="88"/>
      <c r="N391" s="90"/>
      <c r="O391" s="90"/>
      <c r="P391" s="89"/>
      <c r="Q391" s="91"/>
      <c r="R391" s="90"/>
      <c r="S391" s="91"/>
      <c r="T391" s="91"/>
      <c r="U391" s="91"/>
      <c r="V391" s="91"/>
      <c r="W391" s="91"/>
      <c r="X391" s="91"/>
      <c r="Y391" s="91"/>
      <c r="Z391" s="93"/>
    </row>
    <row r="392" spans="1:26" ht="15.75" x14ac:dyDescent="0.25">
      <c r="A392" s="88"/>
      <c r="B392" s="88"/>
      <c r="C392" s="89"/>
      <c r="D392" s="90"/>
      <c r="E392" s="90"/>
      <c r="F392" s="89"/>
      <c r="G392" s="90"/>
      <c r="H392" s="90"/>
      <c r="I392" s="91"/>
      <c r="J392" s="91"/>
      <c r="K392" s="92"/>
      <c r="L392" s="88"/>
      <c r="M392" s="88"/>
      <c r="N392" s="90"/>
      <c r="O392" s="90"/>
      <c r="P392" s="89"/>
      <c r="Q392" s="91"/>
      <c r="R392" s="90"/>
      <c r="S392" s="91"/>
      <c r="T392" s="91"/>
      <c r="U392" s="91"/>
      <c r="V392" s="91"/>
      <c r="W392" s="91"/>
      <c r="X392" s="91"/>
      <c r="Y392" s="91"/>
      <c r="Z392" s="93"/>
    </row>
    <row r="393" spans="1:26" ht="15.75" x14ac:dyDescent="0.25">
      <c r="A393" s="88"/>
      <c r="B393" s="88"/>
      <c r="C393" s="89"/>
      <c r="D393" s="90"/>
      <c r="E393" s="90"/>
      <c r="F393" s="89"/>
      <c r="G393" s="90"/>
      <c r="H393" s="90"/>
      <c r="I393" s="91"/>
      <c r="J393" s="91"/>
      <c r="K393" s="92"/>
      <c r="L393" s="88"/>
      <c r="M393" s="88"/>
      <c r="N393" s="90"/>
      <c r="O393" s="90"/>
      <c r="P393" s="89"/>
      <c r="Q393" s="91"/>
      <c r="R393" s="90"/>
      <c r="S393" s="91"/>
      <c r="T393" s="91"/>
      <c r="U393" s="91"/>
      <c r="V393" s="91"/>
      <c r="W393" s="91"/>
      <c r="X393" s="91"/>
      <c r="Y393" s="91"/>
      <c r="Z393" s="93"/>
    </row>
    <row r="394" spans="1:26" ht="15.75" x14ac:dyDescent="0.25">
      <c r="A394" s="88"/>
      <c r="B394" s="88"/>
      <c r="C394" s="89"/>
      <c r="D394" s="90"/>
      <c r="E394" s="90"/>
      <c r="F394" s="89"/>
      <c r="G394" s="90"/>
      <c r="H394" s="90"/>
      <c r="I394" s="91"/>
      <c r="J394" s="91"/>
      <c r="K394" s="92"/>
      <c r="L394" s="88"/>
      <c r="M394" s="88"/>
      <c r="N394" s="90"/>
      <c r="O394" s="90"/>
      <c r="P394" s="89"/>
      <c r="Q394" s="91"/>
      <c r="R394" s="90"/>
      <c r="S394" s="91"/>
      <c r="T394" s="91"/>
      <c r="U394" s="91"/>
      <c r="V394" s="91"/>
      <c r="W394" s="91"/>
      <c r="X394" s="91"/>
      <c r="Y394" s="91"/>
      <c r="Z394" s="93"/>
    </row>
    <row r="395" spans="1:26" ht="15.75" x14ac:dyDescent="0.25">
      <c r="A395" s="88"/>
      <c r="B395" s="88"/>
      <c r="C395" s="89"/>
      <c r="D395" s="90"/>
      <c r="E395" s="90"/>
      <c r="F395" s="89"/>
      <c r="G395" s="90"/>
      <c r="H395" s="90"/>
      <c r="I395" s="91"/>
      <c r="J395" s="91"/>
      <c r="K395" s="92"/>
      <c r="L395" s="88"/>
      <c r="M395" s="88"/>
      <c r="N395" s="90"/>
      <c r="O395" s="90"/>
      <c r="P395" s="89"/>
      <c r="Q395" s="91"/>
      <c r="R395" s="90"/>
      <c r="S395" s="91"/>
      <c r="T395" s="91"/>
      <c r="U395" s="91"/>
      <c r="V395" s="91"/>
      <c r="W395" s="91"/>
      <c r="X395" s="91"/>
      <c r="Y395" s="91"/>
      <c r="Z395" s="93"/>
    </row>
    <row r="396" spans="1:26" ht="15.75" x14ac:dyDescent="0.25">
      <c r="A396" s="88"/>
      <c r="B396" s="88"/>
      <c r="C396" s="89"/>
      <c r="D396" s="90"/>
      <c r="E396" s="90"/>
      <c r="F396" s="89"/>
      <c r="G396" s="90"/>
      <c r="H396" s="90"/>
      <c r="I396" s="91"/>
      <c r="J396" s="91"/>
      <c r="K396" s="92"/>
      <c r="L396" s="88"/>
      <c r="M396" s="88"/>
      <c r="N396" s="90"/>
      <c r="O396" s="90"/>
      <c r="P396" s="89"/>
      <c r="Q396" s="91"/>
      <c r="R396" s="90"/>
      <c r="S396" s="91"/>
      <c r="T396" s="91"/>
      <c r="U396" s="91"/>
      <c r="V396" s="91"/>
      <c r="W396" s="91"/>
      <c r="X396" s="91"/>
      <c r="Y396" s="91"/>
      <c r="Z396" s="93"/>
    </row>
    <row r="397" spans="1:26" ht="15.75" x14ac:dyDescent="0.25">
      <c r="A397" s="88"/>
      <c r="B397" s="88"/>
      <c r="C397" s="89"/>
      <c r="D397" s="90"/>
      <c r="E397" s="90"/>
      <c r="F397" s="89"/>
      <c r="G397" s="90"/>
      <c r="H397" s="90"/>
      <c r="I397" s="91"/>
      <c r="J397" s="91"/>
      <c r="K397" s="92"/>
      <c r="L397" s="88"/>
      <c r="M397" s="88"/>
      <c r="N397" s="90"/>
      <c r="O397" s="90"/>
      <c r="P397" s="89"/>
      <c r="Q397" s="91"/>
      <c r="R397" s="90"/>
      <c r="S397" s="91"/>
      <c r="T397" s="91"/>
      <c r="U397" s="91"/>
      <c r="V397" s="91"/>
      <c r="W397" s="91"/>
      <c r="X397" s="91"/>
      <c r="Y397" s="91"/>
      <c r="Z397" s="93"/>
    </row>
    <row r="398" spans="1:26" ht="15.75" x14ac:dyDescent="0.25">
      <c r="A398" s="88"/>
      <c r="B398" s="88"/>
      <c r="C398" s="89"/>
      <c r="D398" s="90"/>
      <c r="E398" s="90"/>
      <c r="F398" s="89"/>
      <c r="G398" s="90"/>
      <c r="H398" s="90"/>
      <c r="I398" s="91"/>
      <c r="J398" s="91"/>
      <c r="K398" s="92"/>
      <c r="L398" s="88"/>
      <c r="M398" s="88"/>
      <c r="N398" s="90"/>
      <c r="O398" s="90"/>
      <c r="P398" s="89"/>
      <c r="Q398" s="91"/>
      <c r="R398" s="90"/>
      <c r="S398" s="91"/>
      <c r="T398" s="91"/>
      <c r="U398" s="91"/>
      <c r="V398" s="91"/>
      <c r="W398" s="91"/>
      <c r="X398" s="91"/>
      <c r="Y398" s="91"/>
      <c r="Z398" s="93"/>
    </row>
    <row r="399" spans="1:26" ht="15.75" x14ac:dyDescent="0.25">
      <c r="A399" s="88"/>
      <c r="B399" s="88"/>
      <c r="C399" s="89"/>
      <c r="D399" s="90"/>
      <c r="E399" s="90"/>
      <c r="F399" s="89"/>
      <c r="G399" s="90"/>
      <c r="H399" s="90"/>
      <c r="I399" s="91"/>
      <c r="J399" s="91"/>
      <c r="K399" s="92"/>
      <c r="L399" s="88"/>
      <c r="M399" s="88"/>
      <c r="N399" s="90"/>
      <c r="O399" s="90"/>
      <c r="P399" s="89"/>
      <c r="Q399" s="91"/>
      <c r="R399" s="90"/>
      <c r="S399" s="91"/>
      <c r="T399" s="91"/>
      <c r="U399" s="91"/>
      <c r="V399" s="91"/>
      <c r="W399" s="91"/>
      <c r="X399" s="91"/>
      <c r="Y399" s="91"/>
      <c r="Z399" s="93"/>
    </row>
    <row r="400" spans="1:26" ht="15.75" x14ac:dyDescent="0.25">
      <c r="A400" s="88"/>
      <c r="B400" s="88"/>
      <c r="C400" s="89"/>
      <c r="D400" s="90"/>
      <c r="E400" s="90"/>
      <c r="F400" s="89"/>
      <c r="G400" s="90"/>
      <c r="H400" s="90"/>
      <c r="I400" s="91"/>
      <c r="J400" s="91"/>
      <c r="K400" s="92"/>
      <c r="L400" s="88"/>
      <c r="M400" s="88"/>
      <c r="N400" s="90"/>
      <c r="O400" s="90"/>
      <c r="P400" s="89"/>
      <c r="Q400" s="91"/>
      <c r="R400" s="90"/>
      <c r="S400" s="91"/>
      <c r="T400" s="91"/>
      <c r="U400" s="91"/>
      <c r="V400" s="91"/>
      <c r="W400" s="91"/>
      <c r="X400" s="91"/>
      <c r="Y400" s="91"/>
      <c r="Z400" s="93"/>
    </row>
    <row r="401" spans="1:26" ht="15.75" x14ac:dyDescent="0.25">
      <c r="A401" s="88"/>
      <c r="B401" s="88"/>
      <c r="C401" s="89"/>
      <c r="D401" s="90"/>
      <c r="E401" s="90"/>
      <c r="F401" s="89"/>
      <c r="G401" s="90"/>
      <c r="H401" s="90"/>
      <c r="I401" s="91"/>
      <c r="J401" s="91"/>
      <c r="K401" s="92"/>
      <c r="L401" s="88"/>
      <c r="M401" s="88"/>
      <c r="N401" s="90"/>
      <c r="O401" s="90"/>
      <c r="P401" s="89"/>
      <c r="Q401" s="91"/>
      <c r="R401" s="90"/>
      <c r="S401" s="91"/>
      <c r="T401" s="91"/>
      <c r="U401" s="91"/>
      <c r="V401" s="91"/>
      <c r="W401" s="91"/>
      <c r="X401" s="91"/>
      <c r="Y401" s="91"/>
      <c r="Z401" s="93"/>
    </row>
    <row r="402" spans="1:26" ht="15.75" x14ac:dyDescent="0.25">
      <c r="A402" s="88"/>
      <c r="B402" s="88"/>
      <c r="C402" s="89"/>
      <c r="D402" s="90"/>
      <c r="E402" s="90"/>
      <c r="F402" s="89"/>
      <c r="G402" s="90"/>
      <c r="H402" s="90"/>
      <c r="I402" s="91"/>
      <c r="J402" s="91"/>
      <c r="K402" s="92"/>
      <c r="L402" s="88"/>
      <c r="M402" s="88"/>
      <c r="N402" s="90"/>
      <c r="O402" s="90"/>
      <c r="P402" s="89"/>
      <c r="Q402" s="91"/>
      <c r="R402" s="90"/>
      <c r="S402" s="91"/>
      <c r="T402" s="91"/>
      <c r="U402" s="91"/>
      <c r="V402" s="91"/>
      <c r="W402" s="91"/>
      <c r="X402" s="91"/>
      <c r="Y402" s="91"/>
      <c r="Z402" s="93"/>
    </row>
    <row r="403" spans="1:26" ht="15.75" x14ac:dyDescent="0.25">
      <c r="A403" s="88"/>
      <c r="B403" s="88"/>
      <c r="C403" s="89"/>
      <c r="D403" s="90"/>
      <c r="E403" s="90"/>
      <c r="F403" s="89"/>
      <c r="G403" s="90"/>
      <c r="H403" s="90"/>
      <c r="I403" s="91"/>
      <c r="J403" s="91"/>
      <c r="K403" s="92"/>
      <c r="L403" s="88"/>
      <c r="M403" s="88"/>
      <c r="N403" s="90"/>
      <c r="O403" s="90"/>
      <c r="P403" s="89"/>
      <c r="Q403" s="91"/>
      <c r="R403" s="90"/>
      <c r="S403" s="91"/>
      <c r="T403" s="91"/>
      <c r="U403" s="91"/>
      <c r="V403" s="91"/>
      <c r="W403" s="91"/>
      <c r="X403" s="91"/>
      <c r="Y403" s="91"/>
      <c r="Z403" s="93"/>
    </row>
    <row r="404" spans="1:26" ht="15.75" x14ac:dyDescent="0.25">
      <c r="A404" s="88"/>
      <c r="B404" s="88"/>
      <c r="C404" s="89"/>
      <c r="D404" s="90"/>
      <c r="E404" s="90"/>
      <c r="F404" s="89"/>
      <c r="G404" s="90"/>
      <c r="H404" s="90"/>
      <c r="I404" s="91"/>
      <c r="J404" s="91"/>
      <c r="K404" s="92"/>
      <c r="L404" s="88"/>
      <c r="M404" s="88"/>
      <c r="N404" s="90"/>
      <c r="O404" s="90"/>
      <c r="P404" s="89"/>
      <c r="Q404" s="91"/>
      <c r="R404" s="90"/>
      <c r="S404" s="91"/>
      <c r="T404" s="91"/>
      <c r="U404" s="91"/>
      <c r="V404" s="91"/>
      <c r="W404" s="91"/>
      <c r="X404" s="91"/>
      <c r="Y404" s="91"/>
      <c r="Z404" s="93"/>
    </row>
    <row r="405" spans="1:26" ht="15.75" x14ac:dyDescent="0.25">
      <c r="A405" s="88"/>
      <c r="B405" s="88"/>
      <c r="C405" s="89"/>
      <c r="D405" s="90"/>
      <c r="E405" s="90"/>
      <c r="F405" s="89"/>
      <c r="G405" s="90"/>
      <c r="H405" s="90"/>
      <c r="I405" s="91"/>
      <c r="J405" s="91"/>
      <c r="K405" s="92"/>
      <c r="L405" s="88"/>
      <c r="M405" s="88"/>
      <c r="N405" s="90"/>
      <c r="O405" s="90"/>
      <c r="P405" s="89"/>
      <c r="Q405" s="91"/>
      <c r="R405" s="90"/>
      <c r="S405" s="91"/>
      <c r="T405" s="91"/>
      <c r="U405" s="91"/>
      <c r="V405" s="91"/>
      <c r="W405" s="91"/>
      <c r="X405" s="91"/>
      <c r="Y405" s="91"/>
      <c r="Z405" s="93"/>
    </row>
    <row r="406" spans="1:26" ht="15.75" x14ac:dyDescent="0.25">
      <c r="A406" s="88"/>
      <c r="B406" s="88"/>
      <c r="C406" s="89"/>
      <c r="D406" s="90"/>
      <c r="E406" s="90"/>
      <c r="F406" s="89"/>
      <c r="G406" s="90"/>
      <c r="H406" s="90"/>
      <c r="I406" s="91"/>
      <c r="J406" s="91"/>
      <c r="K406" s="92"/>
      <c r="L406" s="88"/>
      <c r="M406" s="88"/>
      <c r="N406" s="90"/>
      <c r="O406" s="90"/>
      <c r="P406" s="89"/>
      <c r="Q406" s="91"/>
      <c r="R406" s="90"/>
      <c r="S406" s="91"/>
      <c r="T406" s="91"/>
      <c r="U406" s="91"/>
      <c r="V406" s="91"/>
      <c r="W406" s="91"/>
      <c r="X406" s="91"/>
      <c r="Y406" s="91"/>
      <c r="Z406" s="93"/>
    </row>
    <row r="407" spans="1:26" ht="15.75" x14ac:dyDescent="0.25">
      <c r="A407" s="88"/>
      <c r="B407" s="88"/>
      <c r="C407" s="89"/>
      <c r="D407" s="90"/>
      <c r="E407" s="90"/>
      <c r="F407" s="89"/>
      <c r="G407" s="90"/>
      <c r="H407" s="90"/>
      <c r="I407" s="91"/>
      <c r="J407" s="91"/>
      <c r="K407" s="92"/>
      <c r="L407" s="88"/>
      <c r="M407" s="88"/>
      <c r="N407" s="90"/>
      <c r="O407" s="90"/>
      <c r="P407" s="89"/>
      <c r="Q407" s="91"/>
      <c r="R407" s="90"/>
      <c r="S407" s="91"/>
      <c r="T407" s="91"/>
      <c r="U407" s="91"/>
      <c r="V407" s="91"/>
      <c r="W407" s="91"/>
      <c r="X407" s="91"/>
      <c r="Y407" s="91"/>
      <c r="Z407" s="93"/>
    </row>
    <row r="408" spans="1:26" ht="15.75" x14ac:dyDescent="0.25">
      <c r="A408" s="88"/>
      <c r="B408" s="88"/>
      <c r="C408" s="89"/>
      <c r="D408" s="90"/>
      <c r="E408" s="90"/>
      <c r="F408" s="89"/>
      <c r="G408" s="90"/>
      <c r="H408" s="90"/>
      <c r="I408" s="91"/>
      <c r="J408" s="91"/>
      <c r="K408" s="92"/>
      <c r="L408" s="88"/>
      <c r="M408" s="88"/>
      <c r="N408" s="90"/>
      <c r="O408" s="90"/>
      <c r="P408" s="89"/>
      <c r="Q408" s="91"/>
      <c r="R408" s="90"/>
      <c r="S408" s="91"/>
      <c r="T408" s="91"/>
      <c r="U408" s="91"/>
      <c r="V408" s="91"/>
      <c r="W408" s="91"/>
      <c r="X408" s="91"/>
      <c r="Y408" s="91"/>
      <c r="Z408" s="93"/>
    </row>
    <row r="409" spans="1:26" ht="15.75" x14ac:dyDescent="0.25">
      <c r="A409" s="88"/>
      <c r="B409" s="88"/>
      <c r="C409" s="89"/>
      <c r="D409" s="90"/>
      <c r="E409" s="90"/>
      <c r="F409" s="89"/>
      <c r="G409" s="90"/>
      <c r="H409" s="90"/>
      <c r="I409" s="91"/>
      <c r="J409" s="91"/>
      <c r="K409" s="92"/>
      <c r="L409" s="88"/>
      <c r="M409" s="88"/>
      <c r="N409" s="90"/>
      <c r="O409" s="90"/>
      <c r="P409" s="89"/>
      <c r="Q409" s="91"/>
      <c r="R409" s="90"/>
      <c r="S409" s="91"/>
      <c r="T409" s="91"/>
      <c r="U409" s="91"/>
      <c r="V409" s="91"/>
      <c r="W409" s="91"/>
      <c r="X409" s="91"/>
      <c r="Y409" s="91"/>
      <c r="Z409" s="93"/>
    </row>
    <row r="410" spans="1:26" ht="15.75" x14ac:dyDescent="0.25">
      <c r="A410" s="88"/>
      <c r="B410" s="88"/>
      <c r="C410" s="89"/>
      <c r="D410" s="90"/>
      <c r="E410" s="90"/>
      <c r="F410" s="89"/>
      <c r="G410" s="90"/>
      <c r="H410" s="90"/>
      <c r="I410" s="91"/>
      <c r="J410" s="91"/>
      <c r="K410" s="92"/>
      <c r="L410" s="88"/>
      <c r="M410" s="88"/>
      <c r="N410" s="90"/>
      <c r="O410" s="90"/>
      <c r="P410" s="89"/>
      <c r="Q410" s="91"/>
      <c r="R410" s="90"/>
      <c r="S410" s="91"/>
      <c r="T410" s="91"/>
      <c r="U410" s="91"/>
      <c r="V410" s="91"/>
      <c r="W410" s="91"/>
      <c r="X410" s="91"/>
      <c r="Y410" s="91"/>
      <c r="Z410" s="93"/>
    </row>
    <row r="411" spans="1:26" ht="15.75" x14ac:dyDescent="0.25">
      <c r="A411" s="88"/>
      <c r="B411" s="88"/>
      <c r="C411" s="89"/>
      <c r="D411" s="90"/>
      <c r="E411" s="90"/>
      <c r="F411" s="89"/>
      <c r="G411" s="90"/>
      <c r="H411" s="90"/>
      <c r="I411" s="91"/>
      <c r="J411" s="91"/>
      <c r="K411" s="92"/>
      <c r="L411" s="88"/>
      <c r="M411" s="88"/>
      <c r="N411" s="90"/>
      <c r="O411" s="90"/>
      <c r="P411" s="89"/>
      <c r="Q411" s="91"/>
      <c r="R411" s="90"/>
      <c r="S411" s="91"/>
      <c r="T411" s="91"/>
      <c r="U411" s="91"/>
      <c r="V411" s="91"/>
      <c r="W411" s="91"/>
      <c r="X411" s="91"/>
      <c r="Y411" s="91"/>
      <c r="Z411" s="93"/>
    </row>
    <row r="412" spans="1:26" ht="15.75" x14ac:dyDescent="0.25">
      <c r="A412" s="88"/>
      <c r="B412" s="88"/>
      <c r="C412" s="89"/>
      <c r="D412" s="90"/>
      <c r="E412" s="90"/>
      <c r="F412" s="89"/>
      <c r="G412" s="90"/>
      <c r="H412" s="90"/>
      <c r="I412" s="91"/>
      <c r="J412" s="91"/>
      <c r="K412" s="92"/>
      <c r="L412" s="88"/>
      <c r="M412" s="88"/>
      <c r="N412" s="90"/>
      <c r="O412" s="90"/>
      <c r="P412" s="89"/>
      <c r="Q412" s="91"/>
      <c r="R412" s="90"/>
      <c r="S412" s="91"/>
      <c r="T412" s="91"/>
      <c r="U412" s="91"/>
      <c r="V412" s="91"/>
      <c r="W412" s="91"/>
      <c r="X412" s="91"/>
      <c r="Y412" s="91"/>
      <c r="Z412" s="93"/>
    </row>
    <row r="413" spans="1:26" ht="15.75" x14ac:dyDescent="0.25">
      <c r="A413" s="88"/>
      <c r="B413" s="88"/>
      <c r="C413" s="89"/>
      <c r="D413" s="90"/>
      <c r="E413" s="90"/>
      <c r="F413" s="89"/>
      <c r="G413" s="90"/>
      <c r="H413" s="90"/>
      <c r="I413" s="91"/>
      <c r="J413" s="91"/>
      <c r="K413" s="92"/>
      <c r="L413" s="88"/>
      <c r="M413" s="88"/>
      <c r="N413" s="90"/>
      <c r="O413" s="90"/>
      <c r="P413" s="89"/>
      <c r="Q413" s="91"/>
      <c r="R413" s="90"/>
      <c r="S413" s="91"/>
      <c r="T413" s="91"/>
      <c r="U413" s="91"/>
      <c r="V413" s="91"/>
      <c r="W413" s="91"/>
      <c r="X413" s="91"/>
      <c r="Y413" s="91"/>
      <c r="Z413" s="93"/>
    </row>
    <row r="414" spans="1:26" ht="15.75" x14ac:dyDescent="0.25">
      <c r="A414" s="88"/>
      <c r="B414" s="88"/>
      <c r="C414" s="89"/>
      <c r="D414" s="90"/>
      <c r="E414" s="90"/>
      <c r="F414" s="89"/>
      <c r="G414" s="90"/>
      <c r="H414" s="90"/>
      <c r="I414" s="91"/>
      <c r="J414" s="91"/>
      <c r="K414" s="92"/>
      <c r="L414" s="88"/>
      <c r="M414" s="88"/>
      <c r="N414" s="90"/>
      <c r="O414" s="90"/>
      <c r="P414" s="89"/>
      <c r="Q414" s="91"/>
      <c r="R414" s="90"/>
      <c r="S414" s="91"/>
      <c r="T414" s="91"/>
      <c r="U414" s="91"/>
      <c r="V414" s="91"/>
      <c r="W414" s="91"/>
      <c r="X414" s="91"/>
      <c r="Y414" s="91"/>
      <c r="Z414" s="93"/>
    </row>
    <row r="415" spans="1:26" ht="15.75" x14ac:dyDescent="0.25">
      <c r="A415" s="88"/>
      <c r="B415" s="88"/>
      <c r="C415" s="89"/>
      <c r="D415" s="90"/>
      <c r="E415" s="90"/>
      <c r="F415" s="89"/>
      <c r="G415" s="90"/>
      <c r="H415" s="90"/>
      <c r="I415" s="91"/>
      <c r="J415" s="91"/>
      <c r="K415" s="92"/>
      <c r="L415" s="88"/>
      <c r="M415" s="88"/>
      <c r="N415" s="90"/>
      <c r="O415" s="90"/>
      <c r="P415" s="89"/>
      <c r="Q415" s="91"/>
      <c r="R415" s="90"/>
      <c r="S415" s="91"/>
      <c r="T415" s="91"/>
      <c r="U415" s="91"/>
      <c r="V415" s="91"/>
      <c r="W415" s="91"/>
      <c r="X415" s="91"/>
      <c r="Y415" s="91"/>
      <c r="Z415" s="93"/>
    </row>
    <row r="416" spans="1:26" ht="15.75" x14ac:dyDescent="0.25">
      <c r="A416" s="88"/>
      <c r="B416" s="88"/>
      <c r="C416" s="89"/>
      <c r="D416" s="90"/>
      <c r="E416" s="90"/>
      <c r="F416" s="89"/>
      <c r="G416" s="90"/>
      <c r="H416" s="90"/>
      <c r="I416" s="91"/>
      <c r="J416" s="91"/>
      <c r="K416" s="92"/>
      <c r="L416" s="88"/>
      <c r="M416" s="88"/>
      <c r="N416" s="90"/>
      <c r="O416" s="90"/>
      <c r="P416" s="89"/>
      <c r="Q416" s="91"/>
      <c r="R416" s="90"/>
      <c r="S416" s="91"/>
      <c r="T416" s="91"/>
      <c r="U416" s="91"/>
      <c r="V416" s="91"/>
      <c r="W416" s="91"/>
      <c r="X416" s="91"/>
      <c r="Y416" s="91"/>
      <c r="Z416" s="93"/>
    </row>
    <row r="417" spans="1:26" ht="15.75" x14ac:dyDescent="0.25">
      <c r="A417" s="88"/>
      <c r="B417" s="88"/>
      <c r="C417" s="89"/>
      <c r="D417" s="90"/>
      <c r="E417" s="90"/>
      <c r="F417" s="89"/>
      <c r="G417" s="90"/>
      <c r="H417" s="90"/>
      <c r="I417" s="91"/>
      <c r="J417" s="91"/>
      <c r="K417" s="92"/>
      <c r="L417" s="88"/>
      <c r="M417" s="88"/>
      <c r="N417" s="90"/>
      <c r="O417" s="90"/>
      <c r="P417" s="89"/>
      <c r="Q417" s="91"/>
      <c r="R417" s="90"/>
      <c r="S417" s="91"/>
      <c r="T417" s="91"/>
      <c r="U417" s="91"/>
      <c r="V417" s="91"/>
      <c r="W417" s="91"/>
      <c r="X417" s="91"/>
      <c r="Y417" s="91"/>
      <c r="Z417" s="93"/>
    </row>
    <row r="418" spans="1:26" ht="15.75" x14ac:dyDescent="0.25">
      <c r="A418" s="88"/>
      <c r="B418" s="88"/>
      <c r="C418" s="89"/>
      <c r="D418" s="90"/>
      <c r="E418" s="90"/>
      <c r="F418" s="89"/>
      <c r="G418" s="90"/>
      <c r="H418" s="90"/>
      <c r="I418" s="91"/>
      <c r="J418" s="91"/>
      <c r="K418" s="92"/>
      <c r="L418" s="88"/>
      <c r="M418" s="88"/>
      <c r="N418" s="90"/>
      <c r="O418" s="90"/>
      <c r="P418" s="89"/>
      <c r="Q418" s="91"/>
      <c r="R418" s="90"/>
      <c r="S418" s="91"/>
      <c r="T418" s="91"/>
      <c r="U418" s="91"/>
      <c r="V418" s="91"/>
      <c r="W418" s="91"/>
      <c r="X418" s="91"/>
      <c r="Y418" s="91"/>
      <c r="Z418" s="93"/>
    </row>
    <row r="419" spans="1:26" ht="15.75" x14ac:dyDescent="0.25">
      <c r="A419" s="88"/>
      <c r="B419" s="88"/>
      <c r="C419" s="89"/>
      <c r="D419" s="90"/>
      <c r="E419" s="90"/>
      <c r="F419" s="89"/>
      <c r="G419" s="90"/>
      <c r="H419" s="90"/>
      <c r="I419" s="91"/>
      <c r="J419" s="91"/>
      <c r="K419" s="92"/>
      <c r="L419" s="88"/>
      <c r="M419" s="88"/>
      <c r="N419" s="90"/>
      <c r="O419" s="90"/>
      <c r="P419" s="89"/>
      <c r="Q419" s="91"/>
      <c r="R419" s="90"/>
      <c r="S419" s="91"/>
      <c r="T419" s="91"/>
      <c r="U419" s="91"/>
      <c r="V419" s="91"/>
      <c r="W419" s="91"/>
      <c r="X419" s="91"/>
      <c r="Y419" s="91"/>
      <c r="Z419" s="93"/>
    </row>
    <row r="420" spans="1:26" ht="15.75" x14ac:dyDescent="0.25">
      <c r="A420" s="88"/>
      <c r="B420" s="88"/>
      <c r="C420" s="89"/>
      <c r="D420" s="90"/>
      <c r="E420" s="90"/>
      <c r="F420" s="89"/>
      <c r="G420" s="90"/>
      <c r="H420" s="90"/>
      <c r="I420" s="91"/>
      <c r="J420" s="91"/>
      <c r="K420" s="92"/>
      <c r="L420" s="88"/>
      <c r="M420" s="88"/>
      <c r="N420" s="90"/>
      <c r="O420" s="90"/>
      <c r="P420" s="89"/>
      <c r="Q420" s="91"/>
      <c r="R420" s="90"/>
      <c r="S420" s="91"/>
      <c r="T420" s="91"/>
      <c r="U420" s="91"/>
      <c r="V420" s="91"/>
      <c r="W420" s="91"/>
      <c r="X420" s="91"/>
      <c r="Y420" s="91"/>
      <c r="Z420" s="93"/>
    </row>
    <row r="421" spans="1:26" ht="15.75" x14ac:dyDescent="0.25">
      <c r="A421" s="88"/>
      <c r="B421" s="88"/>
      <c r="C421" s="89"/>
      <c r="D421" s="90"/>
      <c r="E421" s="90"/>
      <c r="F421" s="89"/>
      <c r="G421" s="90"/>
      <c r="H421" s="90"/>
      <c r="I421" s="91"/>
      <c r="J421" s="91"/>
      <c r="K421" s="92"/>
      <c r="L421" s="88"/>
      <c r="M421" s="88"/>
      <c r="N421" s="90"/>
      <c r="O421" s="90"/>
      <c r="P421" s="89"/>
      <c r="Q421" s="91"/>
      <c r="R421" s="90"/>
      <c r="S421" s="91"/>
      <c r="T421" s="91"/>
      <c r="U421" s="91"/>
      <c r="V421" s="91"/>
      <c r="W421" s="91"/>
      <c r="X421" s="91"/>
      <c r="Y421" s="91"/>
      <c r="Z421" s="93"/>
    </row>
    <row r="422" spans="1:26" ht="15.75" x14ac:dyDescent="0.25">
      <c r="A422" s="88"/>
      <c r="B422" s="88"/>
      <c r="C422" s="89"/>
      <c r="D422" s="90"/>
      <c r="E422" s="90"/>
      <c r="F422" s="89"/>
      <c r="G422" s="90"/>
      <c r="H422" s="90"/>
      <c r="I422" s="91"/>
      <c r="J422" s="91"/>
      <c r="K422" s="92"/>
      <c r="L422" s="88"/>
      <c r="M422" s="88"/>
      <c r="N422" s="90"/>
      <c r="O422" s="90"/>
      <c r="P422" s="89"/>
      <c r="Q422" s="91"/>
      <c r="R422" s="90"/>
      <c r="S422" s="91"/>
      <c r="T422" s="91"/>
      <c r="U422" s="91"/>
      <c r="V422" s="91"/>
      <c r="W422" s="91"/>
      <c r="X422" s="91"/>
      <c r="Y422" s="91"/>
      <c r="Z422" s="93"/>
    </row>
    <row r="423" spans="1:26" ht="15.75" x14ac:dyDescent="0.25">
      <c r="A423" s="88"/>
      <c r="B423" s="88"/>
      <c r="C423" s="89"/>
      <c r="D423" s="90"/>
      <c r="E423" s="90"/>
      <c r="F423" s="89"/>
      <c r="G423" s="90"/>
      <c r="H423" s="90"/>
      <c r="I423" s="91"/>
      <c r="J423" s="91"/>
      <c r="K423" s="92"/>
      <c r="L423" s="88"/>
      <c r="M423" s="88"/>
      <c r="N423" s="90"/>
      <c r="O423" s="90"/>
      <c r="P423" s="89"/>
      <c r="Q423" s="91"/>
      <c r="R423" s="90"/>
      <c r="S423" s="91"/>
      <c r="T423" s="91"/>
      <c r="U423" s="91"/>
      <c r="V423" s="91"/>
      <c r="W423" s="91"/>
      <c r="X423" s="91"/>
      <c r="Y423" s="91"/>
      <c r="Z423" s="93"/>
    </row>
    <row r="424" spans="1:26" ht="15.75" x14ac:dyDescent="0.25">
      <c r="A424" s="88"/>
      <c r="B424" s="88"/>
      <c r="C424" s="89"/>
      <c r="D424" s="90"/>
      <c r="E424" s="90"/>
      <c r="F424" s="89"/>
      <c r="G424" s="90"/>
      <c r="H424" s="90"/>
      <c r="I424" s="91"/>
      <c r="J424" s="91"/>
      <c r="K424" s="92"/>
      <c r="L424" s="88"/>
      <c r="M424" s="88"/>
      <c r="N424" s="90"/>
      <c r="O424" s="90"/>
      <c r="P424" s="89"/>
      <c r="Q424" s="91"/>
      <c r="R424" s="90"/>
      <c r="S424" s="91"/>
      <c r="T424" s="91"/>
      <c r="U424" s="91"/>
      <c r="V424" s="91"/>
      <c r="W424" s="91"/>
      <c r="X424" s="91"/>
      <c r="Y424" s="91"/>
      <c r="Z424" s="93"/>
    </row>
    <row r="425" spans="1:26" ht="15.75" x14ac:dyDescent="0.25">
      <c r="A425" s="88"/>
      <c r="B425" s="88"/>
      <c r="C425" s="89"/>
      <c r="D425" s="90"/>
      <c r="E425" s="90"/>
      <c r="F425" s="89"/>
      <c r="G425" s="90"/>
      <c r="H425" s="90"/>
      <c r="I425" s="91"/>
      <c r="J425" s="91"/>
      <c r="K425" s="92"/>
      <c r="L425" s="88"/>
      <c r="M425" s="88"/>
      <c r="N425" s="90"/>
      <c r="O425" s="90"/>
      <c r="P425" s="89"/>
      <c r="Q425" s="91"/>
      <c r="R425" s="90"/>
      <c r="S425" s="91"/>
      <c r="T425" s="91"/>
      <c r="U425" s="91"/>
      <c r="V425" s="91"/>
      <c r="W425" s="91"/>
      <c r="X425" s="91"/>
      <c r="Y425" s="91"/>
      <c r="Z425" s="93"/>
    </row>
    <row r="426" spans="1:26" ht="15.75" x14ac:dyDescent="0.25">
      <c r="A426" s="88"/>
      <c r="B426" s="88"/>
      <c r="C426" s="89"/>
      <c r="D426" s="90"/>
      <c r="E426" s="90"/>
      <c r="F426" s="89"/>
      <c r="G426" s="90"/>
      <c r="H426" s="90"/>
      <c r="I426" s="91"/>
      <c r="J426" s="91"/>
      <c r="K426" s="92"/>
      <c r="L426" s="88"/>
      <c r="M426" s="88"/>
      <c r="N426" s="90"/>
      <c r="O426" s="90"/>
      <c r="P426" s="89"/>
      <c r="Q426" s="91"/>
      <c r="R426" s="90"/>
      <c r="S426" s="91"/>
      <c r="T426" s="91"/>
      <c r="U426" s="91"/>
      <c r="V426" s="91"/>
      <c r="W426" s="91"/>
      <c r="X426" s="91"/>
      <c r="Y426" s="91"/>
      <c r="Z426" s="93"/>
    </row>
    <row r="427" spans="1:26" ht="15.75" x14ac:dyDescent="0.25">
      <c r="A427" s="88"/>
      <c r="B427" s="88"/>
      <c r="C427" s="89"/>
      <c r="D427" s="90"/>
      <c r="E427" s="90"/>
      <c r="F427" s="89"/>
      <c r="G427" s="90"/>
      <c r="H427" s="90"/>
      <c r="I427" s="91"/>
      <c r="J427" s="91"/>
      <c r="K427" s="92"/>
      <c r="L427" s="88"/>
      <c r="M427" s="88"/>
      <c r="N427" s="90"/>
      <c r="O427" s="90"/>
      <c r="P427" s="89"/>
      <c r="Q427" s="91"/>
      <c r="R427" s="90"/>
      <c r="S427" s="91"/>
      <c r="T427" s="91"/>
      <c r="U427" s="91"/>
      <c r="V427" s="91"/>
      <c r="W427" s="91"/>
      <c r="X427" s="91"/>
      <c r="Y427" s="91"/>
      <c r="Z427" s="93"/>
    </row>
    <row r="428" spans="1:26" ht="15.75" x14ac:dyDescent="0.25">
      <c r="A428" s="88"/>
      <c r="B428" s="88"/>
      <c r="C428" s="89"/>
      <c r="D428" s="90"/>
      <c r="E428" s="90"/>
      <c r="F428" s="89"/>
      <c r="G428" s="90"/>
      <c r="H428" s="90"/>
      <c r="I428" s="91"/>
      <c r="J428" s="91"/>
      <c r="K428" s="92"/>
      <c r="L428" s="88"/>
      <c r="M428" s="88"/>
      <c r="N428" s="90"/>
      <c r="O428" s="90"/>
      <c r="P428" s="89"/>
      <c r="Q428" s="91"/>
      <c r="R428" s="90"/>
      <c r="S428" s="91"/>
      <c r="T428" s="91"/>
      <c r="U428" s="91"/>
      <c r="V428" s="91"/>
      <c r="W428" s="91"/>
      <c r="X428" s="91"/>
      <c r="Y428" s="91"/>
      <c r="Z428" s="93"/>
    </row>
    <row r="429" spans="1:26" ht="15.75" x14ac:dyDescent="0.25">
      <c r="A429" s="88"/>
      <c r="B429" s="88"/>
      <c r="C429" s="89"/>
      <c r="D429" s="90"/>
      <c r="E429" s="90"/>
      <c r="F429" s="89"/>
      <c r="G429" s="90"/>
      <c r="H429" s="90"/>
      <c r="I429" s="91"/>
      <c r="J429" s="91"/>
      <c r="K429" s="92"/>
      <c r="L429" s="88"/>
      <c r="M429" s="88"/>
      <c r="N429" s="90"/>
      <c r="O429" s="90"/>
      <c r="P429" s="89"/>
      <c r="Q429" s="91"/>
      <c r="R429" s="90"/>
      <c r="S429" s="91"/>
      <c r="T429" s="91"/>
      <c r="U429" s="91"/>
      <c r="V429" s="91"/>
      <c r="W429" s="91"/>
      <c r="X429" s="91"/>
      <c r="Y429" s="91"/>
      <c r="Z429" s="93"/>
    </row>
    <row r="430" spans="1:26" ht="15.75" x14ac:dyDescent="0.25">
      <c r="A430" s="88"/>
      <c r="B430" s="88"/>
      <c r="C430" s="89"/>
      <c r="D430" s="90"/>
      <c r="E430" s="90"/>
      <c r="F430" s="89"/>
      <c r="G430" s="90"/>
      <c r="H430" s="90"/>
      <c r="I430" s="91"/>
      <c r="J430" s="91"/>
      <c r="K430" s="92"/>
      <c r="L430" s="88"/>
      <c r="M430" s="88"/>
      <c r="N430" s="90"/>
      <c r="O430" s="90"/>
      <c r="P430" s="89"/>
      <c r="Q430" s="91"/>
      <c r="R430" s="90"/>
      <c r="S430" s="91"/>
      <c r="T430" s="91"/>
      <c r="U430" s="91"/>
      <c r="V430" s="91"/>
      <c r="W430" s="91"/>
      <c r="X430" s="91"/>
      <c r="Y430" s="91"/>
      <c r="Z430" s="93"/>
    </row>
    <row r="431" spans="1:26" ht="15.75" x14ac:dyDescent="0.25">
      <c r="A431" s="88"/>
      <c r="B431" s="88"/>
      <c r="C431" s="89"/>
      <c r="D431" s="90"/>
      <c r="E431" s="90"/>
      <c r="F431" s="89"/>
      <c r="G431" s="90"/>
      <c r="H431" s="90"/>
      <c r="I431" s="91"/>
      <c r="J431" s="91"/>
      <c r="K431" s="92"/>
      <c r="L431" s="88"/>
      <c r="M431" s="88"/>
      <c r="N431" s="90"/>
      <c r="O431" s="90"/>
      <c r="P431" s="89"/>
      <c r="Q431" s="91"/>
      <c r="R431" s="90"/>
      <c r="S431" s="91"/>
      <c r="T431" s="91"/>
      <c r="U431" s="91"/>
      <c r="V431" s="91"/>
      <c r="W431" s="91"/>
      <c r="X431" s="91"/>
      <c r="Y431" s="91"/>
      <c r="Z431" s="93"/>
    </row>
    <row r="432" spans="1:26" ht="15.75" x14ac:dyDescent="0.25">
      <c r="A432" s="88"/>
      <c r="B432" s="88"/>
      <c r="C432" s="89"/>
      <c r="D432" s="90"/>
      <c r="E432" s="90"/>
      <c r="F432" s="89"/>
      <c r="G432" s="90"/>
      <c r="H432" s="90"/>
      <c r="I432" s="91"/>
      <c r="J432" s="91"/>
      <c r="K432" s="92"/>
      <c r="L432" s="88"/>
      <c r="M432" s="88"/>
      <c r="N432" s="90"/>
      <c r="O432" s="90"/>
      <c r="P432" s="89"/>
      <c r="Q432" s="91"/>
      <c r="R432" s="90"/>
      <c r="S432" s="91"/>
      <c r="T432" s="91"/>
      <c r="U432" s="91"/>
      <c r="V432" s="91"/>
      <c r="W432" s="91"/>
      <c r="X432" s="91"/>
      <c r="Y432" s="91"/>
      <c r="Z432" s="93"/>
    </row>
    <row r="433" spans="1:26" ht="15.75" x14ac:dyDescent="0.25">
      <c r="A433" s="88"/>
      <c r="B433" s="88"/>
      <c r="C433" s="89"/>
      <c r="D433" s="90"/>
      <c r="E433" s="90"/>
      <c r="F433" s="89"/>
      <c r="G433" s="90"/>
      <c r="H433" s="90"/>
      <c r="I433" s="91"/>
      <c r="J433" s="91"/>
      <c r="K433" s="92"/>
      <c r="L433" s="88"/>
      <c r="M433" s="88"/>
      <c r="N433" s="90"/>
      <c r="O433" s="90"/>
      <c r="P433" s="89"/>
      <c r="Q433" s="91"/>
      <c r="R433" s="90"/>
      <c r="S433" s="91"/>
      <c r="T433" s="91"/>
      <c r="U433" s="91"/>
      <c r="V433" s="91"/>
      <c r="W433" s="91"/>
      <c r="X433" s="91"/>
      <c r="Y433" s="91"/>
      <c r="Z433" s="93"/>
    </row>
    <row r="434" spans="1:26" ht="15.75" x14ac:dyDescent="0.25">
      <c r="A434" s="88"/>
      <c r="B434" s="88"/>
      <c r="C434" s="89"/>
      <c r="D434" s="90"/>
      <c r="E434" s="90"/>
      <c r="F434" s="89"/>
      <c r="G434" s="90"/>
      <c r="H434" s="90"/>
      <c r="I434" s="91"/>
      <c r="J434" s="91"/>
      <c r="K434" s="92"/>
      <c r="L434" s="88"/>
      <c r="M434" s="88"/>
      <c r="N434" s="90"/>
      <c r="O434" s="90"/>
      <c r="P434" s="89"/>
      <c r="Q434" s="91"/>
      <c r="R434" s="90"/>
      <c r="S434" s="91"/>
      <c r="T434" s="91"/>
      <c r="U434" s="91"/>
      <c r="V434" s="91"/>
      <c r="W434" s="91"/>
      <c r="X434" s="91"/>
      <c r="Y434" s="91"/>
      <c r="Z434" s="93"/>
    </row>
    <row r="435" spans="1:26" ht="15.75" x14ac:dyDescent="0.25">
      <c r="A435" s="88"/>
      <c r="B435" s="88"/>
      <c r="C435" s="89"/>
      <c r="D435" s="90"/>
      <c r="E435" s="90"/>
      <c r="F435" s="89"/>
      <c r="G435" s="90"/>
      <c r="H435" s="90"/>
      <c r="I435" s="91"/>
      <c r="J435" s="91"/>
      <c r="K435" s="92"/>
      <c r="L435" s="88"/>
      <c r="M435" s="88"/>
      <c r="N435" s="90"/>
      <c r="O435" s="90"/>
      <c r="P435" s="89"/>
      <c r="Q435" s="91"/>
      <c r="R435" s="90"/>
      <c r="S435" s="91"/>
      <c r="T435" s="91"/>
      <c r="U435" s="91"/>
      <c r="V435" s="91"/>
      <c r="W435" s="91"/>
      <c r="X435" s="91"/>
      <c r="Y435" s="91"/>
      <c r="Z435" s="93"/>
    </row>
    <row r="436" spans="1:26" ht="15.75" x14ac:dyDescent="0.25">
      <c r="A436" s="88"/>
      <c r="B436" s="88"/>
      <c r="C436" s="89"/>
      <c r="D436" s="90"/>
      <c r="E436" s="90"/>
      <c r="F436" s="89"/>
      <c r="G436" s="90"/>
      <c r="H436" s="90"/>
      <c r="I436" s="91"/>
      <c r="J436" s="91"/>
      <c r="K436" s="92"/>
      <c r="L436" s="88"/>
      <c r="M436" s="88"/>
      <c r="N436" s="90"/>
      <c r="O436" s="90"/>
      <c r="P436" s="89"/>
      <c r="Q436" s="91"/>
      <c r="R436" s="90"/>
      <c r="S436" s="91"/>
      <c r="T436" s="91"/>
      <c r="U436" s="91"/>
      <c r="V436" s="91"/>
      <c r="W436" s="91"/>
      <c r="X436" s="91"/>
      <c r="Y436" s="91"/>
      <c r="Z436" s="93"/>
    </row>
    <row r="437" spans="1:26" ht="15.75" x14ac:dyDescent="0.25">
      <c r="A437" s="88"/>
      <c r="B437" s="88"/>
      <c r="C437" s="89"/>
      <c r="D437" s="90"/>
      <c r="E437" s="90"/>
      <c r="F437" s="89"/>
      <c r="G437" s="90"/>
      <c r="H437" s="90"/>
      <c r="I437" s="91"/>
      <c r="J437" s="91"/>
      <c r="K437" s="92"/>
      <c r="L437" s="88"/>
      <c r="M437" s="88"/>
      <c r="N437" s="90"/>
      <c r="O437" s="90"/>
      <c r="P437" s="89"/>
      <c r="Q437" s="91"/>
      <c r="R437" s="90"/>
      <c r="S437" s="91"/>
      <c r="T437" s="91"/>
      <c r="U437" s="91"/>
      <c r="V437" s="91"/>
      <c r="W437" s="91"/>
      <c r="X437" s="91"/>
      <c r="Y437" s="91"/>
      <c r="Z437" s="93"/>
    </row>
    <row r="438" spans="1:26" ht="15.75" x14ac:dyDescent="0.25">
      <c r="A438" s="88"/>
      <c r="B438" s="88"/>
      <c r="C438" s="89"/>
      <c r="D438" s="90"/>
      <c r="E438" s="90"/>
      <c r="F438" s="89"/>
      <c r="G438" s="90"/>
      <c r="H438" s="90"/>
      <c r="I438" s="91"/>
      <c r="J438" s="91"/>
      <c r="K438" s="92"/>
      <c r="L438" s="88"/>
      <c r="M438" s="88"/>
      <c r="N438" s="90"/>
      <c r="O438" s="90"/>
      <c r="P438" s="89"/>
      <c r="Q438" s="91"/>
      <c r="R438" s="90"/>
      <c r="S438" s="91"/>
      <c r="T438" s="91"/>
      <c r="U438" s="91"/>
      <c r="V438" s="91"/>
      <c r="W438" s="91"/>
      <c r="X438" s="91"/>
      <c r="Y438" s="91"/>
      <c r="Z438" s="93"/>
    </row>
    <row r="439" spans="1:26" ht="15.75" x14ac:dyDescent="0.25">
      <c r="A439" s="88"/>
      <c r="B439" s="88"/>
      <c r="C439" s="89"/>
      <c r="D439" s="90"/>
      <c r="E439" s="90"/>
      <c r="F439" s="89"/>
      <c r="G439" s="90"/>
      <c r="H439" s="90"/>
      <c r="I439" s="91"/>
      <c r="J439" s="91"/>
      <c r="K439" s="92"/>
      <c r="L439" s="88"/>
      <c r="M439" s="88"/>
      <c r="N439" s="90"/>
      <c r="O439" s="90"/>
      <c r="P439" s="89"/>
      <c r="Q439" s="91"/>
      <c r="R439" s="90"/>
      <c r="S439" s="91"/>
      <c r="T439" s="91"/>
      <c r="U439" s="91"/>
      <c r="V439" s="91"/>
      <c r="W439" s="91"/>
      <c r="X439" s="91"/>
      <c r="Y439" s="91"/>
      <c r="Z439" s="93"/>
    </row>
    <row r="440" spans="1:26" ht="15.75" x14ac:dyDescent="0.25">
      <c r="A440" s="88"/>
      <c r="B440" s="88"/>
      <c r="C440" s="89"/>
      <c r="D440" s="90"/>
      <c r="E440" s="90"/>
      <c r="F440" s="89"/>
      <c r="G440" s="90"/>
      <c r="H440" s="90"/>
      <c r="I440" s="91"/>
      <c r="J440" s="91"/>
      <c r="K440" s="92"/>
      <c r="L440" s="88"/>
      <c r="M440" s="88"/>
      <c r="N440" s="90"/>
      <c r="O440" s="90"/>
      <c r="P440" s="89"/>
      <c r="Q440" s="91"/>
      <c r="R440" s="90"/>
      <c r="S440" s="91"/>
      <c r="T440" s="91"/>
      <c r="U440" s="91"/>
      <c r="V440" s="91"/>
      <c r="W440" s="91"/>
      <c r="X440" s="91"/>
      <c r="Y440" s="91"/>
      <c r="Z440" s="93"/>
    </row>
    <row r="441" spans="1:26" ht="15.75" x14ac:dyDescent="0.25">
      <c r="A441" s="88"/>
      <c r="B441" s="88"/>
      <c r="C441" s="89"/>
      <c r="D441" s="90"/>
      <c r="E441" s="90"/>
      <c r="F441" s="89"/>
      <c r="G441" s="90"/>
      <c r="H441" s="90"/>
      <c r="I441" s="91"/>
      <c r="J441" s="91"/>
      <c r="K441" s="92"/>
      <c r="L441" s="88"/>
      <c r="M441" s="88"/>
      <c r="N441" s="90"/>
      <c r="O441" s="90"/>
      <c r="P441" s="89"/>
      <c r="Q441" s="91"/>
      <c r="R441" s="90"/>
      <c r="S441" s="91"/>
      <c r="T441" s="91"/>
      <c r="U441" s="91"/>
      <c r="V441" s="91"/>
      <c r="W441" s="91"/>
      <c r="X441" s="91"/>
      <c r="Y441" s="91"/>
      <c r="Z441" s="93"/>
    </row>
    <row r="442" spans="1:26" ht="15.75" x14ac:dyDescent="0.25">
      <c r="A442" s="88"/>
      <c r="B442" s="88"/>
      <c r="C442" s="89"/>
      <c r="D442" s="90"/>
      <c r="E442" s="90"/>
      <c r="F442" s="89"/>
      <c r="G442" s="90"/>
      <c r="H442" s="90"/>
      <c r="I442" s="91"/>
      <c r="J442" s="91"/>
      <c r="K442" s="92"/>
      <c r="L442" s="88"/>
      <c r="M442" s="88"/>
      <c r="N442" s="90"/>
      <c r="O442" s="90"/>
      <c r="P442" s="89"/>
      <c r="Q442" s="91"/>
      <c r="R442" s="90"/>
      <c r="S442" s="91"/>
      <c r="T442" s="91"/>
      <c r="U442" s="91"/>
      <c r="V442" s="91"/>
      <c r="W442" s="91"/>
      <c r="X442" s="91"/>
      <c r="Y442" s="91"/>
      <c r="Z442" s="93"/>
    </row>
    <row r="443" spans="1:26" ht="15.75" x14ac:dyDescent="0.25">
      <c r="A443" s="88"/>
      <c r="B443" s="88"/>
      <c r="C443" s="89"/>
      <c r="D443" s="90"/>
      <c r="E443" s="90"/>
      <c r="F443" s="89"/>
      <c r="G443" s="90"/>
      <c r="H443" s="90"/>
      <c r="I443" s="91"/>
      <c r="J443" s="91"/>
      <c r="K443" s="92"/>
      <c r="L443" s="88"/>
      <c r="M443" s="88"/>
      <c r="N443" s="90"/>
      <c r="O443" s="90"/>
      <c r="P443" s="89"/>
      <c r="Q443" s="91"/>
      <c r="R443" s="90"/>
      <c r="S443" s="91"/>
      <c r="T443" s="91"/>
      <c r="U443" s="91"/>
      <c r="V443" s="91"/>
      <c r="W443" s="91"/>
      <c r="X443" s="91"/>
      <c r="Y443" s="91"/>
      <c r="Z443" s="93"/>
    </row>
    <row r="444" spans="1:26" ht="15.75" x14ac:dyDescent="0.25">
      <c r="A444" s="88"/>
      <c r="B444" s="88"/>
      <c r="C444" s="89"/>
      <c r="D444" s="90"/>
      <c r="E444" s="90"/>
      <c r="F444" s="89"/>
      <c r="G444" s="90"/>
      <c r="H444" s="90"/>
      <c r="I444" s="91"/>
      <c r="J444" s="91"/>
      <c r="K444" s="92"/>
      <c r="L444" s="88"/>
      <c r="M444" s="88"/>
      <c r="N444" s="90"/>
      <c r="O444" s="90"/>
      <c r="P444" s="89"/>
      <c r="Q444" s="91"/>
      <c r="R444" s="90"/>
      <c r="S444" s="91"/>
      <c r="T444" s="91"/>
      <c r="U444" s="91"/>
      <c r="V444" s="91"/>
      <c r="W444" s="91"/>
      <c r="X444" s="91"/>
      <c r="Y444" s="91"/>
      <c r="Z444" s="93"/>
    </row>
    <row r="445" spans="1:26" ht="15.75" x14ac:dyDescent="0.25">
      <c r="A445" s="88"/>
      <c r="B445" s="88"/>
      <c r="C445" s="89"/>
      <c r="D445" s="90"/>
      <c r="E445" s="90"/>
      <c r="F445" s="89"/>
      <c r="G445" s="90"/>
      <c r="H445" s="90"/>
      <c r="I445" s="91"/>
      <c r="J445" s="91"/>
      <c r="K445" s="92"/>
      <c r="L445" s="88"/>
      <c r="M445" s="88"/>
      <c r="N445" s="90"/>
      <c r="O445" s="90"/>
      <c r="P445" s="89"/>
      <c r="Q445" s="91"/>
      <c r="R445" s="90"/>
      <c r="S445" s="91"/>
      <c r="T445" s="91"/>
      <c r="U445" s="91"/>
      <c r="V445" s="91"/>
      <c r="W445" s="91"/>
      <c r="X445" s="91"/>
      <c r="Y445" s="91"/>
      <c r="Z445" s="93"/>
    </row>
    <row r="446" spans="1:26" ht="15.75" x14ac:dyDescent="0.25">
      <c r="A446" s="88"/>
      <c r="B446" s="88"/>
      <c r="C446" s="89"/>
      <c r="D446" s="90"/>
      <c r="E446" s="90"/>
      <c r="F446" s="89"/>
      <c r="G446" s="90"/>
      <c r="H446" s="90"/>
      <c r="I446" s="91"/>
      <c r="J446" s="91"/>
      <c r="K446" s="92"/>
      <c r="L446" s="88"/>
      <c r="M446" s="88"/>
      <c r="N446" s="90"/>
      <c r="O446" s="90"/>
      <c r="P446" s="89"/>
      <c r="Q446" s="91"/>
      <c r="R446" s="90"/>
      <c r="S446" s="91"/>
      <c r="T446" s="91"/>
      <c r="U446" s="91"/>
      <c r="V446" s="91"/>
      <c r="W446" s="91"/>
      <c r="X446" s="91"/>
      <c r="Y446" s="91"/>
      <c r="Z446" s="93"/>
    </row>
    <row r="447" spans="1:26" ht="15.75" x14ac:dyDescent="0.25">
      <c r="A447" s="88"/>
      <c r="B447" s="88"/>
      <c r="C447" s="89"/>
      <c r="D447" s="90"/>
      <c r="E447" s="90"/>
      <c r="F447" s="89"/>
      <c r="G447" s="90"/>
      <c r="H447" s="90"/>
      <c r="I447" s="91"/>
      <c r="J447" s="91"/>
      <c r="K447" s="92"/>
      <c r="L447" s="88"/>
      <c r="M447" s="88"/>
      <c r="N447" s="90"/>
      <c r="O447" s="90"/>
      <c r="P447" s="89"/>
      <c r="Q447" s="91"/>
      <c r="R447" s="90"/>
      <c r="S447" s="91"/>
      <c r="T447" s="91"/>
      <c r="U447" s="91"/>
      <c r="V447" s="91"/>
      <c r="W447" s="91"/>
      <c r="X447" s="91"/>
      <c r="Y447" s="91"/>
      <c r="Z447" s="93"/>
    </row>
    <row r="448" spans="1:26" ht="15.75" x14ac:dyDescent="0.25">
      <c r="A448" s="88"/>
      <c r="B448" s="88"/>
      <c r="C448" s="89"/>
      <c r="D448" s="90"/>
      <c r="E448" s="90"/>
      <c r="F448" s="89"/>
      <c r="G448" s="90"/>
      <c r="H448" s="90"/>
      <c r="I448" s="91"/>
      <c r="J448" s="91"/>
      <c r="K448" s="92"/>
      <c r="L448" s="88"/>
      <c r="M448" s="88"/>
      <c r="N448" s="90"/>
      <c r="O448" s="90"/>
      <c r="P448" s="89"/>
      <c r="Q448" s="91"/>
      <c r="R448" s="90"/>
      <c r="S448" s="91"/>
      <c r="T448" s="91"/>
      <c r="U448" s="91"/>
      <c r="V448" s="91"/>
      <c r="W448" s="91"/>
      <c r="X448" s="91"/>
      <c r="Y448" s="91"/>
      <c r="Z448" s="93"/>
    </row>
    <row r="449" spans="1:26" ht="15.75" x14ac:dyDescent="0.25">
      <c r="A449" s="88"/>
      <c r="B449" s="88"/>
      <c r="C449" s="89"/>
      <c r="D449" s="90"/>
      <c r="E449" s="90"/>
      <c r="F449" s="89"/>
      <c r="G449" s="90"/>
      <c r="H449" s="90"/>
      <c r="I449" s="91"/>
      <c r="J449" s="91"/>
      <c r="K449" s="92"/>
      <c r="L449" s="88"/>
      <c r="M449" s="88"/>
      <c r="N449" s="90"/>
      <c r="O449" s="90"/>
      <c r="P449" s="89"/>
      <c r="Q449" s="91"/>
      <c r="R449" s="90"/>
      <c r="S449" s="91"/>
      <c r="T449" s="91"/>
      <c r="U449" s="91"/>
      <c r="V449" s="91"/>
      <c r="W449" s="91"/>
      <c r="X449" s="91"/>
      <c r="Y449" s="91"/>
      <c r="Z449" s="93"/>
    </row>
    <row r="450" spans="1:26" ht="15.75" x14ac:dyDescent="0.25">
      <c r="A450" s="88"/>
      <c r="B450" s="88"/>
      <c r="C450" s="89"/>
      <c r="D450" s="90"/>
      <c r="E450" s="90"/>
      <c r="F450" s="89"/>
      <c r="G450" s="90"/>
      <c r="H450" s="90"/>
      <c r="I450" s="91"/>
      <c r="J450" s="91"/>
      <c r="K450" s="92"/>
      <c r="L450" s="88"/>
      <c r="M450" s="88"/>
      <c r="N450" s="90"/>
      <c r="O450" s="90"/>
      <c r="P450" s="89"/>
      <c r="Q450" s="91"/>
      <c r="R450" s="90"/>
      <c r="S450" s="91"/>
      <c r="T450" s="91"/>
      <c r="U450" s="91"/>
      <c r="V450" s="91"/>
      <c r="W450" s="91"/>
      <c r="X450" s="91"/>
      <c r="Y450" s="91"/>
      <c r="Z450" s="93"/>
    </row>
    <row r="451" spans="1:26" ht="15.75" x14ac:dyDescent="0.25">
      <c r="A451" s="88"/>
      <c r="B451" s="88"/>
      <c r="C451" s="89"/>
      <c r="D451" s="90"/>
      <c r="E451" s="90"/>
      <c r="F451" s="89"/>
      <c r="G451" s="90"/>
      <c r="H451" s="90"/>
      <c r="I451" s="91"/>
      <c r="J451" s="91"/>
      <c r="K451" s="92"/>
      <c r="L451" s="88"/>
      <c r="M451" s="88"/>
      <c r="N451" s="90"/>
      <c r="O451" s="90"/>
      <c r="P451" s="89"/>
      <c r="Q451" s="91"/>
      <c r="R451" s="90"/>
      <c r="S451" s="91"/>
      <c r="T451" s="91"/>
      <c r="U451" s="91"/>
      <c r="V451" s="91"/>
      <c r="W451" s="91"/>
      <c r="X451" s="91"/>
      <c r="Y451" s="91"/>
      <c r="Z451" s="93"/>
    </row>
    <row r="452" spans="1:26" ht="15.75" x14ac:dyDescent="0.25">
      <c r="A452" s="88"/>
      <c r="B452" s="88"/>
      <c r="C452" s="89"/>
      <c r="D452" s="90"/>
      <c r="E452" s="90"/>
      <c r="F452" s="89"/>
      <c r="G452" s="90"/>
      <c r="H452" s="90"/>
      <c r="I452" s="91"/>
      <c r="J452" s="91"/>
      <c r="K452" s="92"/>
      <c r="L452" s="88"/>
      <c r="M452" s="88"/>
      <c r="N452" s="90"/>
      <c r="O452" s="90"/>
      <c r="P452" s="89"/>
      <c r="Q452" s="91"/>
      <c r="R452" s="90"/>
      <c r="S452" s="91"/>
      <c r="T452" s="91"/>
      <c r="U452" s="91"/>
      <c r="V452" s="91"/>
      <c r="W452" s="91"/>
      <c r="X452" s="91"/>
      <c r="Y452" s="91"/>
      <c r="Z452" s="93"/>
    </row>
    <row r="453" spans="1:26" ht="15.75" x14ac:dyDescent="0.25">
      <c r="A453" s="88"/>
      <c r="B453" s="88"/>
      <c r="C453" s="89"/>
      <c r="D453" s="90"/>
      <c r="E453" s="90"/>
      <c r="F453" s="89"/>
      <c r="G453" s="90"/>
      <c r="H453" s="90"/>
      <c r="I453" s="91"/>
      <c r="J453" s="91"/>
      <c r="K453" s="92"/>
      <c r="L453" s="88"/>
      <c r="M453" s="88"/>
      <c r="N453" s="90"/>
      <c r="O453" s="90"/>
      <c r="P453" s="89"/>
      <c r="Q453" s="91"/>
      <c r="R453" s="90"/>
      <c r="S453" s="91"/>
      <c r="T453" s="91"/>
      <c r="U453" s="91"/>
      <c r="V453" s="91"/>
      <c r="W453" s="91"/>
      <c r="X453" s="91"/>
      <c r="Y453" s="91"/>
      <c r="Z453" s="93"/>
    </row>
    <row r="454" spans="1:26" ht="15.75" x14ac:dyDescent="0.25">
      <c r="A454" s="88"/>
      <c r="B454" s="88"/>
      <c r="C454" s="89"/>
      <c r="D454" s="90"/>
      <c r="E454" s="90"/>
      <c r="F454" s="89"/>
      <c r="G454" s="90"/>
      <c r="H454" s="90"/>
      <c r="I454" s="91"/>
      <c r="J454" s="91"/>
      <c r="K454" s="92"/>
      <c r="L454" s="88"/>
      <c r="M454" s="88"/>
      <c r="N454" s="90"/>
      <c r="O454" s="90"/>
      <c r="P454" s="89"/>
      <c r="Q454" s="91"/>
      <c r="R454" s="90"/>
      <c r="S454" s="91"/>
      <c r="T454" s="91"/>
      <c r="U454" s="91"/>
      <c r="V454" s="91"/>
      <c r="W454" s="91"/>
      <c r="X454" s="91"/>
      <c r="Y454" s="91"/>
      <c r="Z454" s="93"/>
    </row>
    <row r="455" spans="1:26" ht="15.75" x14ac:dyDescent="0.25">
      <c r="A455" s="88"/>
      <c r="B455" s="88"/>
      <c r="C455" s="89"/>
      <c r="D455" s="90"/>
      <c r="E455" s="90"/>
      <c r="F455" s="89"/>
      <c r="G455" s="90"/>
      <c r="H455" s="90"/>
      <c r="I455" s="91"/>
      <c r="J455" s="91"/>
      <c r="K455" s="92"/>
      <c r="L455" s="88"/>
      <c r="M455" s="88"/>
      <c r="N455" s="90"/>
      <c r="O455" s="90"/>
      <c r="P455" s="89"/>
      <c r="Q455" s="91"/>
      <c r="R455" s="90"/>
      <c r="S455" s="91"/>
      <c r="T455" s="91"/>
      <c r="U455" s="91"/>
      <c r="V455" s="91"/>
      <c r="W455" s="91"/>
      <c r="X455" s="91"/>
      <c r="Y455" s="91"/>
      <c r="Z455" s="93"/>
    </row>
    <row r="456" spans="1:26" ht="15.75" x14ac:dyDescent="0.25">
      <c r="A456" s="88"/>
      <c r="B456" s="88"/>
      <c r="C456" s="89"/>
      <c r="D456" s="90"/>
      <c r="E456" s="90"/>
      <c r="F456" s="89"/>
      <c r="G456" s="90"/>
      <c r="H456" s="90"/>
      <c r="I456" s="91"/>
      <c r="J456" s="91"/>
      <c r="K456" s="92"/>
      <c r="L456" s="88"/>
      <c r="M456" s="88"/>
      <c r="N456" s="90"/>
      <c r="O456" s="90"/>
      <c r="P456" s="89"/>
      <c r="Q456" s="91"/>
      <c r="R456" s="90"/>
      <c r="S456" s="91"/>
      <c r="T456" s="91"/>
      <c r="U456" s="91"/>
      <c r="V456" s="91"/>
      <c r="W456" s="91"/>
      <c r="X456" s="91"/>
      <c r="Y456" s="91"/>
      <c r="Z456" s="93"/>
    </row>
    <row r="457" spans="1:26" ht="15.75" x14ac:dyDescent="0.25">
      <c r="A457" s="88"/>
      <c r="B457" s="88"/>
      <c r="C457" s="89"/>
      <c r="D457" s="90"/>
      <c r="E457" s="90"/>
      <c r="F457" s="89"/>
      <c r="G457" s="90"/>
      <c r="H457" s="90"/>
      <c r="I457" s="91"/>
      <c r="J457" s="91"/>
      <c r="K457" s="92"/>
      <c r="L457" s="88"/>
      <c r="M457" s="88"/>
      <c r="N457" s="90"/>
      <c r="O457" s="90"/>
      <c r="P457" s="89"/>
      <c r="Q457" s="91"/>
      <c r="R457" s="90"/>
      <c r="S457" s="91"/>
      <c r="T457" s="91"/>
      <c r="U457" s="91"/>
      <c r="V457" s="91"/>
      <c r="W457" s="91"/>
      <c r="X457" s="91"/>
      <c r="Y457" s="91"/>
      <c r="Z457" s="93"/>
    </row>
    <row r="458" spans="1:26" ht="15.75" x14ac:dyDescent="0.25">
      <c r="A458" s="88"/>
      <c r="B458" s="88"/>
      <c r="C458" s="89"/>
      <c r="D458" s="90"/>
      <c r="E458" s="90"/>
      <c r="F458" s="89"/>
      <c r="G458" s="90"/>
      <c r="H458" s="90"/>
      <c r="I458" s="91"/>
      <c r="J458" s="91"/>
      <c r="K458" s="92"/>
      <c r="L458" s="88"/>
      <c r="M458" s="88"/>
      <c r="N458" s="90"/>
      <c r="O458" s="90"/>
      <c r="P458" s="89"/>
      <c r="Q458" s="91"/>
      <c r="R458" s="90"/>
      <c r="S458" s="91"/>
      <c r="T458" s="91"/>
      <c r="U458" s="91"/>
      <c r="V458" s="91"/>
      <c r="W458" s="91"/>
      <c r="X458" s="91"/>
      <c r="Y458" s="91"/>
      <c r="Z458" s="93"/>
    </row>
    <row r="459" spans="1:26" ht="15.75" x14ac:dyDescent="0.25">
      <c r="A459" s="88"/>
      <c r="B459" s="88"/>
      <c r="C459" s="89"/>
      <c r="D459" s="90"/>
      <c r="E459" s="90"/>
      <c r="F459" s="89"/>
      <c r="G459" s="90"/>
      <c r="H459" s="90"/>
      <c r="I459" s="91"/>
      <c r="J459" s="91"/>
      <c r="K459" s="92"/>
      <c r="L459" s="88"/>
      <c r="M459" s="88"/>
      <c r="N459" s="90"/>
      <c r="O459" s="90"/>
      <c r="P459" s="89"/>
      <c r="Q459" s="91"/>
      <c r="R459" s="90"/>
      <c r="S459" s="91"/>
      <c r="T459" s="91"/>
      <c r="U459" s="91"/>
      <c r="V459" s="91"/>
      <c r="W459" s="91"/>
      <c r="X459" s="91"/>
      <c r="Y459" s="91"/>
      <c r="Z459" s="93"/>
    </row>
    <row r="460" spans="1:26" ht="15.75" x14ac:dyDescent="0.25">
      <c r="A460" s="88"/>
      <c r="B460" s="88"/>
      <c r="C460" s="89"/>
      <c r="D460" s="90"/>
      <c r="E460" s="90"/>
      <c r="F460" s="89"/>
      <c r="G460" s="90"/>
      <c r="H460" s="90"/>
      <c r="I460" s="91"/>
      <c r="J460" s="91"/>
      <c r="K460" s="92"/>
      <c r="L460" s="88"/>
      <c r="M460" s="88"/>
      <c r="N460" s="90"/>
      <c r="O460" s="90"/>
      <c r="P460" s="89"/>
      <c r="Q460" s="91"/>
      <c r="R460" s="90"/>
      <c r="S460" s="91"/>
      <c r="T460" s="91"/>
      <c r="U460" s="91"/>
      <c r="V460" s="91"/>
      <c r="W460" s="91"/>
      <c r="X460" s="91"/>
      <c r="Y460" s="91"/>
      <c r="Z460" s="93"/>
    </row>
    <row r="461" spans="1:26" ht="15.75" x14ac:dyDescent="0.25">
      <c r="A461" s="88"/>
      <c r="B461" s="88"/>
      <c r="C461" s="89"/>
      <c r="D461" s="90"/>
      <c r="E461" s="90"/>
      <c r="F461" s="89"/>
      <c r="G461" s="90"/>
      <c r="H461" s="90"/>
      <c r="I461" s="91"/>
      <c r="J461" s="91"/>
      <c r="K461" s="92"/>
      <c r="L461" s="88"/>
      <c r="M461" s="88"/>
      <c r="N461" s="90"/>
      <c r="O461" s="90"/>
      <c r="P461" s="89"/>
      <c r="Q461" s="91"/>
      <c r="R461" s="90"/>
      <c r="S461" s="91"/>
      <c r="T461" s="91"/>
      <c r="U461" s="91"/>
      <c r="V461" s="91"/>
      <c r="W461" s="91"/>
      <c r="X461" s="91"/>
      <c r="Y461" s="91"/>
      <c r="Z461" s="93"/>
    </row>
    <row r="462" spans="1:26" ht="15.75" x14ac:dyDescent="0.25">
      <c r="A462" s="88"/>
      <c r="B462" s="88"/>
      <c r="C462" s="89"/>
      <c r="D462" s="90"/>
      <c r="E462" s="90"/>
      <c r="F462" s="89"/>
      <c r="G462" s="90"/>
      <c r="H462" s="90"/>
      <c r="I462" s="91"/>
      <c r="J462" s="91"/>
      <c r="K462" s="92"/>
      <c r="L462" s="88"/>
      <c r="M462" s="88"/>
      <c r="N462" s="90"/>
      <c r="O462" s="90"/>
      <c r="P462" s="89"/>
      <c r="Q462" s="91"/>
      <c r="R462" s="90"/>
      <c r="S462" s="91"/>
      <c r="T462" s="91"/>
      <c r="U462" s="91"/>
      <c r="V462" s="91"/>
      <c r="W462" s="91"/>
      <c r="X462" s="91"/>
      <c r="Y462" s="91"/>
      <c r="Z462" s="93"/>
    </row>
    <row r="463" spans="1:26" ht="15.75" x14ac:dyDescent="0.25">
      <c r="A463" s="88"/>
      <c r="B463" s="88"/>
      <c r="C463" s="89"/>
      <c r="D463" s="90"/>
      <c r="E463" s="90"/>
      <c r="F463" s="89"/>
      <c r="G463" s="90"/>
      <c r="H463" s="90"/>
      <c r="I463" s="91"/>
      <c r="J463" s="91"/>
      <c r="K463" s="92"/>
      <c r="L463" s="88"/>
      <c r="M463" s="88"/>
      <c r="N463" s="90"/>
      <c r="O463" s="90"/>
      <c r="P463" s="89"/>
      <c r="Q463" s="91"/>
      <c r="R463" s="90"/>
      <c r="S463" s="91"/>
      <c r="T463" s="91"/>
      <c r="U463" s="91"/>
      <c r="V463" s="91"/>
      <c r="W463" s="91"/>
      <c r="X463" s="91"/>
      <c r="Y463" s="91"/>
      <c r="Z463" s="93"/>
    </row>
    <row r="464" spans="1:26" ht="15.75" x14ac:dyDescent="0.25">
      <c r="A464" s="88"/>
      <c r="B464" s="88"/>
      <c r="C464" s="89"/>
      <c r="D464" s="90"/>
      <c r="E464" s="90"/>
      <c r="F464" s="89"/>
      <c r="G464" s="90"/>
      <c r="H464" s="90"/>
      <c r="I464" s="91"/>
      <c r="J464" s="91"/>
      <c r="K464" s="92"/>
      <c r="L464" s="88"/>
      <c r="M464" s="88"/>
      <c r="N464" s="90"/>
      <c r="O464" s="90"/>
      <c r="P464" s="89"/>
      <c r="Q464" s="91"/>
      <c r="R464" s="90"/>
      <c r="S464" s="91"/>
      <c r="T464" s="91"/>
      <c r="U464" s="91"/>
      <c r="V464" s="91"/>
      <c r="W464" s="91"/>
      <c r="X464" s="91"/>
      <c r="Y464" s="91"/>
      <c r="Z464" s="93"/>
    </row>
    <row r="465" spans="1:26" ht="15.75" x14ac:dyDescent="0.25">
      <c r="A465" s="88"/>
      <c r="B465" s="88"/>
      <c r="C465" s="89"/>
      <c r="D465" s="90"/>
      <c r="E465" s="90"/>
      <c r="F465" s="89"/>
      <c r="G465" s="90"/>
      <c r="H465" s="90"/>
      <c r="I465" s="91"/>
      <c r="J465" s="91"/>
      <c r="K465" s="92"/>
      <c r="L465" s="88"/>
      <c r="M465" s="88"/>
      <c r="N465" s="90"/>
      <c r="O465" s="90"/>
      <c r="P465" s="89"/>
      <c r="Q465" s="91"/>
      <c r="R465" s="90"/>
      <c r="S465" s="91"/>
      <c r="T465" s="91"/>
      <c r="U465" s="91"/>
      <c r="V465" s="91"/>
      <c r="W465" s="91"/>
      <c r="X465" s="91"/>
      <c r="Y465" s="91"/>
      <c r="Z465" s="93"/>
    </row>
    <row r="466" spans="1:26" ht="15.75" x14ac:dyDescent="0.25">
      <c r="A466" s="88"/>
      <c r="B466" s="88"/>
      <c r="C466" s="89"/>
      <c r="D466" s="90"/>
      <c r="E466" s="90"/>
      <c r="F466" s="89"/>
      <c r="G466" s="90"/>
      <c r="H466" s="90"/>
      <c r="I466" s="91"/>
      <c r="J466" s="91"/>
      <c r="K466" s="92"/>
      <c r="L466" s="88"/>
      <c r="M466" s="88"/>
      <c r="N466" s="90"/>
      <c r="O466" s="90"/>
      <c r="P466" s="89"/>
      <c r="Q466" s="91"/>
      <c r="R466" s="90"/>
      <c r="S466" s="91"/>
      <c r="T466" s="91"/>
      <c r="U466" s="91"/>
      <c r="V466" s="91"/>
      <c r="W466" s="91"/>
      <c r="X466" s="91"/>
      <c r="Y466" s="91"/>
      <c r="Z466" s="93"/>
    </row>
    <row r="467" spans="1:26" ht="15.75" x14ac:dyDescent="0.25">
      <c r="A467" s="88"/>
      <c r="B467" s="88"/>
      <c r="C467" s="89"/>
      <c r="D467" s="90"/>
      <c r="E467" s="90"/>
      <c r="F467" s="89"/>
      <c r="G467" s="90"/>
      <c r="H467" s="90"/>
      <c r="I467" s="91"/>
      <c r="J467" s="91"/>
      <c r="K467" s="92"/>
      <c r="L467" s="88"/>
      <c r="M467" s="88"/>
      <c r="N467" s="90"/>
      <c r="O467" s="90"/>
      <c r="P467" s="89"/>
      <c r="Q467" s="91"/>
      <c r="R467" s="90"/>
      <c r="S467" s="91"/>
      <c r="T467" s="91"/>
      <c r="U467" s="91"/>
      <c r="V467" s="91"/>
      <c r="W467" s="91"/>
      <c r="X467" s="91"/>
      <c r="Y467" s="91"/>
      <c r="Z467" s="93"/>
    </row>
    <row r="468" spans="1:26" ht="15.75" x14ac:dyDescent="0.25">
      <c r="A468" s="88"/>
      <c r="B468" s="88"/>
      <c r="C468" s="89"/>
      <c r="D468" s="90"/>
      <c r="E468" s="90"/>
      <c r="F468" s="89"/>
      <c r="G468" s="90"/>
      <c r="H468" s="90"/>
      <c r="I468" s="91"/>
      <c r="J468" s="91"/>
      <c r="K468" s="92"/>
      <c r="L468" s="88"/>
      <c r="M468" s="88"/>
      <c r="N468" s="90"/>
      <c r="O468" s="90"/>
      <c r="P468" s="89"/>
      <c r="Q468" s="91"/>
      <c r="R468" s="90"/>
      <c r="S468" s="91"/>
      <c r="T468" s="91"/>
      <c r="U468" s="91"/>
      <c r="V468" s="91"/>
      <c r="W468" s="91"/>
      <c r="X468" s="91"/>
      <c r="Y468" s="91"/>
      <c r="Z468" s="93"/>
    </row>
    <row r="469" spans="1:26" ht="15.75" x14ac:dyDescent="0.25">
      <c r="A469" s="88"/>
      <c r="B469" s="88"/>
      <c r="C469" s="89"/>
      <c r="D469" s="90"/>
      <c r="E469" s="90"/>
      <c r="F469" s="89"/>
      <c r="G469" s="90"/>
      <c r="H469" s="90"/>
      <c r="I469" s="91"/>
      <c r="J469" s="91"/>
      <c r="K469" s="92"/>
      <c r="L469" s="88"/>
      <c r="M469" s="88"/>
      <c r="N469" s="90"/>
      <c r="O469" s="90"/>
      <c r="P469" s="89"/>
      <c r="Q469" s="91"/>
      <c r="R469" s="90"/>
      <c r="S469" s="91"/>
      <c r="T469" s="91"/>
      <c r="U469" s="91"/>
      <c r="V469" s="91"/>
      <c r="W469" s="91"/>
      <c r="X469" s="91"/>
      <c r="Y469" s="91"/>
      <c r="Z469" s="93"/>
    </row>
    <row r="470" spans="1:26" ht="15.75" x14ac:dyDescent="0.25">
      <c r="A470" s="88"/>
      <c r="B470" s="88"/>
      <c r="C470" s="89"/>
      <c r="D470" s="90"/>
      <c r="E470" s="90"/>
      <c r="F470" s="89"/>
      <c r="G470" s="90"/>
      <c r="H470" s="90"/>
      <c r="I470" s="91"/>
      <c r="J470" s="91"/>
      <c r="K470" s="92"/>
      <c r="L470" s="88"/>
      <c r="M470" s="88"/>
      <c r="N470" s="90"/>
      <c r="O470" s="90"/>
      <c r="P470" s="89"/>
      <c r="Q470" s="91"/>
      <c r="R470" s="90"/>
      <c r="S470" s="91"/>
      <c r="T470" s="91"/>
      <c r="U470" s="91"/>
      <c r="V470" s="91"/>
      <c r="W470" s="91"/>
      <c r="X470" s="91"/>
      <c r="Y470" s="91"/>
      <c r="Z470" s="93"/>
    </row>
    <row r="471" spans="1:26" ht="15.75" x14ac:dyDescent="0.25">
      <c r="A471" s="88"/>
      <c r="B471" s="88"/>
      <c r="C471" s="89"/>
      <c r="D471" s="90"/>
      <c r="E471" s="90"/>
      <c r="F471" s="89"/>
      <c r="G471" s="90"/>
      <c r="H471" s="90"/>
      <c r="I471" s="91"/>
      <c r="J471" s="91"/>
      <c r="K471" s="92"/>
      <c r="L471" s="88"/>
      <c r="M471" s="88"/>
      <c r="N471" s="90"/>
      <c r="O471" s="90"/>
      <c r="P471" s="89"/>
      <c r="Q471" s="91"/>
      <c r="R471" s="90"/>
      <c r="S471" s="91"/>
      <c r="T471" s="91"/>
      <c r="U471" s="91"/>
      <c r="V471" s="91"/>
      <c r="W471" s="91"/>
      <c r="X471" s="91"/>
      <c r="Y471" s="91"/>
      <c r="Z471" s="93"/>
    </row>
    <row r="472" spans="1:26" ht="15.75" x14ac:dyDescent="0.25">
      <c r="A472" s="88"/>
      <c r="B472" s="88"/>
      <c r="C472" s="89"/>
      <c r="D472" s="90"/>
      <c r="E472" s="90"/>
      <c r="F472" s="89"/>
      <c r="G472" s="90"/>
      <c r="H472" s="90"/>
      <c r="I472" s="91"/>
      <c r="J472" s="91"/>
      <c r="K472" s="92"/>
      <c r="L472" s="88"/>
      <c r="M472" s="88"/>
      <c r="N472" s="90"/>
      <c r="O472" s="90"/>
      <c r="P472" s="89"/>
      <c r="Q472" s="91"/>
      <c r="R472" s="90"/>
      <c r="S472" s="91"/>
      <c r="T472" s="91"/>
      <c r="U472" s="91"/>
      <c r="V472" s="91"/>
      <c r="W472" s="91"/>
      <c r="X472" s="91"/>
      <c r="Y472" s="91"/>
      <c r="Z472" s="93"/>
    </row>
    <row r="473" spans="1:26" ht="15.75" x14ac:dyDescent="0.25">
      <c r="A473" s="88"/>
      <c r="B473" s="88"/>
      <c r="C473" s="89"/>
      <c r="D473" s="90"/>
      <c r="E473" s="90"/>
      <c r="F473" s="89"/>
      <c r="G473" s="90"/>
      <c r="H473" s="90"/>
      <c r="I473" s="91"/>
      <c r="J473" s="91"/>
      <c r="K473" s="92"/>
      <c r="L473" s="88"/>
      <c r="M473" s="88"/>
      <c r="N473" s="90"/>
      <c r="O473" s="90"/>
      <c r="P473" s="89"/>
      <c r="Q473" s="91"/>
      <c r="R473" s="90"/>
      <c r="S473" s="91"/>
      <c r="T473" s="91"/>
      <c r="U473" s="91"/>
      <c r="V473" s="91"/>
      <c r="W473" s="91"/>
      <c r="X473" s="91"/>
      <c r="Y473" s="91"/>
      <c r="Z473" s="93"/>
    </row>
    <row r="474" spans="1:26" ht="15.75" x14ac:dyDescent="0.25">
      <c r="A474" s="88"/>
      <c r="B474" s="88"/>
      <c r="C474" s="89"/>
      <c r="D474" s="90"/>
      <c r="E474" s="90"/>
      <c r="F474" s="89"/>
      <c r="G474" s="90"/>
      <c r="H474" s="90"/>
      <c r="I474" s="91"/>
      <c r="J474" s="91"/>
      <c r="K474" s="92"/>
      <c r="L474" s="88"/>
      <c r="M474" s="88"/>
      <c r="N474" s="90"/>
      <c r="O474" s="90"/>
      <c r="P474" s="89"/>
      <c r="Q474" s="91"/>
      <c r="R474" s="90"/>
      <c r="S474" s="91"/>
      <c r="T474" s="91"/>
      <c r="U474" s="91"/>
      <c r="V474" s="91"/>
      <c r="W474" s="91"/>
      <c r="X474" s="91"/>
      <c r="Y474" s="91"/>
      <c r="Z474" s="93"/>
    </row>
    <row r="475" spans="1:26" ht="15.75" x14ac:dyDescent="0.25">
      <c r="A475" s="88"/>
      <c r="B475" s="88"/>
      <c r="C475" s="89"/>
      <c r="D475" s="90"/>
      <c r="E475" s="90"/>
      <c r="F475" s="89"/>
      <c r="G475" s="90"/>
      <c r="H475" s="90"/>
      <c r="I475" s="91"/>
      <c r="J475" s="91"/>
      <c r="K475" s="92"/>
      <c r="L475" s="88"/>
      <c r="M475" s="88"/>
      <c r="N475" s="90"/>
      <c r="O475" s="90"/>
      <c r="P475" s="89"/>
      <c r="Q475" s="91"/>
      <c r="R475" s="90"/>
      <c r="S475" s="91"/>
      <c r="T475" s="91"/>
      <c r="U475" s="91"/>
      <c r="V475" s="91"/>
      <c r="W475" s="91"/>
      <c r="X475" s="91"/>
      <c r="Y475" s="91"/>
      <c r="Z475" s="93"/>
    </row>
    <row r="476" spans="1:26" ht="15.75" x14ac:dyDescent="0.25">
      <c r="A476" s="88"/>
      <c r="B476" s="88"/>
      <c r="C476" s="89"/>
      <c r="D476" s="90"/>
      <c r="E476" s="90"/>
      <c r="F476" s="89"/>
      <c r="G476" s="90"/>
      <c r="H476" s="90"/>
      <c r="I476" s="91"/>
      <c r="J476" s="91"/>
      <c r="K476" s="92"/>
      <c r="L476" s="88"/>
      <c r="M476" s="88"/>
      <c r="N476" s="90"/>
      <c r="O476" s="90"/>
      <c r="P476" s="89"/>
      <c r="Q476" s="91"/>
      <c r="R476" s="90"/>
      <c r="S476" s="91"/>
      <c r="T476" s="91"/>
      <c r="U476" s="91"/>
      <c r="V476" s="91"/>
      <c r="W476" s="91"/>
      <c r="X476" s="91"/>
      <c r="Y476" s="91"/>
      <c r="Z476" s="93"/>
    </row>
    <row r="477" spans="1:26" ht="15.75" x14ac:dyDescent="0.25">
      <c r="A477" s="88"/>
      <c r="B477" s="88"/>
      <c r="C477" s="89"/>
      <c r="D477" s="90"/>
      <c r="E477" s="90"/>
      <c r="F477" s="89"/>
      <c r="G477" s="90"/>
      <c r="H477" s="90"/>
      <c r="I477" s="91"/>
      <c r="J477" s="91"/>
      <c r="K477" s="92"/>
      <c r="L477" s="88"/>
      <c r="M477" s="88"/>
      <c r="N477" s="90"/>
      <c r="O477" s="90"/>
      <c r="P477" s="89"/>
      <c r="Q477" s="91"/>
      <c r="R477" s="90"/>
      <c r="S477" s="91"/>
      <c r="T477" s="91"/>
      <c r="U477" s="91"/>
      <c r="V477" s="91"/>
      <c r="W477" s="91"/>
      <c r="X477" s="91"/>
      <c r="Y477" s="91"/>
      <c r="Z477" s="93"/>
    </row>
    <row r="478" spans="1:26" ht="15.75" x14ac:dyDescent="0.25">
      <c r="A478" s="88"/>
      <c r="B478" s="88"/>
      <c r="C478" s="89"/>
      <c r="D478" s="90"/>
      <c r="E478" s="90"/>
      <c r="F478" s="89"/>
      <c r="G478" s="90"/>
      <c r="H478" s="90"/>
      <c r="I478" s="91"/>
      <c r="J478" s="91"/>
      <c r="K478" s="92"/>
      <c r="L478" s="88"/>
      <c r="M478" s="88"/>
      <c r="N478" s="90"/>
      <c r="O478" s="90"/>
      <c r="P478" s="89"/>
      <c r="Q478" s="91"/>
      <c r="R478" s="90"/>
      <c r="S478" s="91"/>
      <c r="T478" s="91"/>
      <c r="U478" s="91"/>
      <c r="V478" s="91"/>
      <c r="W478" s="91"/>
      <c r="X478" s="91"/>
      <c r="Y478" s="91"/>
      <c r="Z478" s="93"/>
    </row>
    <row r="479" spans="1:26" ht="15.75" x14ac:dyDescent="0.25">
      <c r="A479" s="88"/>
      <c r="B479" s="88"/>
      <c r="C479" s="89"/>
      <c r="D479" s="90"/>
      <c r="E479" s="90"/>
      <c r="F479" s="89"/>
      <c r="G479" s="90"/>
      <c r="H479" s="90"/>
      <c r="I479" s="91"/>
      <c r="J479" s="91"/>
      <c r="K479" s="92"/>
      <c r="L479" s="88"/>
      <c r="M479" s="88"/>
      <c r="N479" s="90"/>
      <c r="O479" s="90"/>
      <c r="P479" s="89"/>
      <c r="Q479" s="91"/>
      <c r="R479" s="90"/>
      <c r="S479" s="91"/>
      <c r="T479" s="91"/>
      <c r="U479" s="91"/>
      <c r="V479" s="91"/>
      <c r="W479" s="91"/>
      <c r="X479" s="91"/>
      <c r="Y479" s="91"/>
      <c r="Z479" s="93"/>
    </row>
    <row r="480" spans="1:26" ht="15.75" x14ac:dyDescent="0.25">
      <c r="A480" s="88"/>
      <c r="B480" s="88"/>
      <c r="C480" s="89"/>
      <c r="D480" s="90"/>
      <c r="E480" s="90"/>
      <c r="F480" s="89"/>
      <c r="G480" s="90"/>
      <c r="H480" s="90"/>
      <c r="I480" s="91"/>
      <c r="J480" s="91"/>
      <c r="K480" s="92"/>
      <c r="L480" s="88"/>
      <c r="M480" s="88"/>
      <c r="N480" s="90"/>
      <c r="O480" s="90"/>
      <c r="P480" s="89"/>
      <c r="Q480" s="91"/>
      <c r="R480" s="90"/>
      <c r="S480" s="91"/>
      <c r="T480" s="91"/>
      <c r="U480" s="91"/>
      <c r="V480" s="91"/>
      <c r="W480" s="91"/>
      <c r="X480" s="91"/>
      <c r="Y480" s="91"/>
      <c r="Z480" s="93"/>
    </row>
    <row r="481" spans="1:26" ht="15.75" x14ac:dyDescent="0.25">
      <c r="A481" s="88"/>
      <c r="B481" s="88"/>
      <c r="C481" s="89"/>
      <c r="D481" s="90"/>
      <c r="E481" s="90"/>
      <c r="F481" s="89"/>
      <c r="G481" s="90"/>
      <c r="H481" s="90"/>
      <c r="I481" s="91"/>
      <c r="J481" s="91"/>
      <c r="K481" s="92"/>
      <c r="L481" s="88"/>
      <c r="M481" s="88"/>
      <c r="N481" s="90"/>
      <c r="O481" s="90"/>
      <c r="P481" s="89"/>
      <c r="Q481" s="91"/>
      <c r="R481" s="90"/>
      <c r="S481" s="91"/>
      <c r="T481" s="91"/>
      <c r="U481" s="91"/>
      <c r="V481" s="91"/>
      <c r="W481" s="91"/>
      <c r="X481" s="91"/>
      <c r="Y481" s="91"/>
      <c r="Z481" s="93"/>
    </row>
    <row r="482" spans="1:26" ht="15.75" x14ac:dyDescent="0.25">
      <c r="A482" s="88"/>
      <c r="B482" s="88"/>
      <c r="C482" s="89"/>
      <c r="D482" s="90"/>
      <c r="E482" s="90"/>
      <c r="F482" s="89"/>
      <c r="G482" s="90"/>
      <c r="H482" s="90"/>
      <c r="I482" s="91"/>
      <c r="J482" s="91"/>
      <c r="K482" s="92"/>
      <c r="L482" s="88"/>
      <c r="M482" s="88"/>
      <c r="N482" s="90"/>
      <c r="O482" s="90"/>
      <c r="P482" s="89"/>
      <c r="Q482" s="91"/>
      <c r="R482" s="90"/>
      <c r="S482" s="91"/>
      <c r="T482" s="91"/>
      <c r="U482" s="91"/>
      <c r="V482" s="91"/>
      <c r="W482" s="91"/>
      <c r="X482" s="91"/>
      <c r="Y482" s="91"/>
      <c r="Z482" s="93"/>
    </row>
    <row r="483" spans="1:26" ht="15.75" x14ac:dyDescent="0.25">
      <c r="A483" s="88"/>
      <c r="B483" s="88"/>
      <c r="C483" s="89"/>
      <c r="D483" s="90"/>
      <c r="E483" s="90"/>
      <c r="F483" s="89"/>
      <c r="G483" s="90"/>
      <c r="H483" s="90"/>
      <c r="I483" s="91"/>
      <c r="J483" s="91"/>
      <c r="K483" s="92"/>
      <c r="L483" s="88"/>
      <c r="M483" s="88"/>
      <c r="N483" s="90"/>
      <c r="O483" s="90"/>
      <c r="P483" s="89"/>
      <c r="Q483" s="91"/>
      <c r="R483" s="90"/>
      <c r="S483" s="91"/>
      <c r="T483" s="91"/>
      <c r="U483" s="91"/>
      <c r="V483" s="91"/>
      <c r="W483" s="91"/>
      <c r="X483" s="91"/>
      <c r="Y483" s="91"/>
      <c r="Z483" s="93"/>
    </row>
    <row r="484" spans="1:26" ht="15.75" x14ac:dyDescent="0.25">
      <c r="A484" s="88"/>
      <c r="B484" s="88"/>
      <c r="C484" s="89"/>
      <c r="D484" s="90"/>
      <c r="E484" s="90"/>
      <c r="F484" s="89"/>
      <c r="G484" s="90"/>
      <c r="H484" s="90"/>
      <c r="I484" s="91"/>
      <c r="J484" s="91"/>
      <c r="K484" s="92"/>
      <c r="L484" s="88"/>
      <c r="M484" s="88"/>
      <c r="N484" s="90"/>
      <c r="O484" s="90"/>
      <c r="P484" s="89"/>
      <c r="Q484" s="91"/>
      <c r="R484" s="90"/>
      <c r="S484" s="91"/>
      <c r="T484" s="91"/>
      <c r="U484" s="91"/>
      <c r="V484" s="91"/>
      <c r="W484" s="91"/>
      <c r="X484" s="91"/>
      <c r="Y484" s="91"/>
      <c r="Z484" s="93"/>
    </row>
    <row r="485" spans="1:26" ht="15.75" x14ac:dyDescent="0.25">
      <c r="A485" s="88"/>
      <c r="B485" s="88"/>
      <c r="C485" s="89"/>
      <c r="D485" s="90"/>
      <c r="E485" s="90"/>
      <c r="F485" s="89"/>
      <c r="G485" s="90"/>
      <c r="H485" s="90"/>
      <c r="I485" s="91"/>
      <c r="J485" s="91"/>
      <c r="K485" s="92"/>
      <c r="L485" s="88"/>
      <c r="M485" s="88"/>
      <c r="N485" s="90"/>
      <c r="O485" s="90"/>
      <c r="P485" s="89"/>
      <c r="Q485" s="91"/>
      <c r="R485" s="90"/>
      <c r="S485" s="91"/>
      <c r="T485" s="91"/>
      <c r="U485" s="91"/>
      <c r="V485" s="91"/>
      <c r="W485" s="91"/>
      <c r="X485" s="91"/>
      <c r="Y485" s="91"/>
      <c r="Z485" s="93"/>
    </row>
    <row r="486" spans="1:26" ht="15.75" x14ac:dyDescent="0.25">
      <c r="A486" s="88"/>
      <c r="B486" s="88"/>
      <c r="C486" s="89"/>
      <c r="D486" s="90"/>
      <c r="E486" s="90"/>
      <c r="F486" s="89"/>
      <c r="G486" s="90"/>
      <c r="H486" s="90"/>
      <c r="I486" s="91"/>
      <c r="J486" s="91"/>
      <c r="K486" s="92"/>
      <c r="L486" s="88"/>
      <c r="M486" s="88"/>
      <c r="N486" s="90"/>
      <c r="O486" s="90"/>
      <c r="P486" s="89"/>
      <c r="Q486" s="91"/>
      <c r="R486" s="90"/>
      <c r="S486" s="91"/>
      <c r="T486" s="91"/>
      <c r="U486" s="91"/>
      <c r="V486" s="91"/>
      <c r="W486" s="91"/>
      <c r="X486" s="91"/>
      <c r="Y486" s="91"/>
      <c r="Z486" s="93"/>
    </row>
    <row r="487" spans="1:26" ht="15.75" x14ac:dyDescent="0.25">
      <c r="A487" s="88"/>
      <c r="B487" s="88"/>
      <c r="C487" s="89"/>
      <c r="D487" s="90"/>
      <c r="E487" s="90"/>
      <c r="F487" s="89"/>
      <c r="G487" s="90"/>
      <c r="H487" s="90"/>
      <c r="I487" s="91"/>
      <c r="J487" s="91"/>
      <c r="K487" s="92"/>
      <c r="L487" s="88"/>
      <c r="M487" s="88"/>
      <c r="N487" s="90"/>
      <c r="O487" s="90"/>
      <c r="P487" s="89"/>
      <c r="Q487" s="91"/>
      <c r="R487" s="90"/>
      <c r="S487" s="91"/>
      <c r="T487" s="91"/>
      <c r="U487" s="91"/>
      <c r="V487" s="91"/>
      <c r="W487" s="91"/>
      <c r="X487" s="91"/>
      <c r="Y487" s="91"/>
      <c r="Z487" s="93"/>
    </row>
    <row r="488" spans="1:26" ht="15.75" x14ac:dyDescent="0.25">
      <c r="A488" s="88"/>
      <c r="B488" s="88"/>
      <c r="C488" s="89"/>
      <c r="D488" s="90"/>
      <c r="E488" s="90"/>
      <c r="F488" s="89"/>
      <c r="G488" s="90"/>
      <c r="H488" s="90"/>
      <c r="I488" s="91"/>
      <c r="J488" s="91"/>
      <c r="K488" s="92"/>
      <c r="L488" s="88"/>
      <c r="M488" s="88"/>
      <c r="N488" s="90"/>
      <c r="O488" s="90"/>
      <c r="P488" s="89"/>
      <c r="Q488" s="91"/>
      <c r="R488" s="90"/>
      <c r="S488" s="91"/>
      <c r="T488" s="91"/>
      <c r="U488" s="91"/>
      <c r="V488" s="91"/>
      <c r="W488" s="91"/>
      <c r="X488" s="91"/>
      <c r="Y488" s="91"/>
      <c r="Z488" s="93"/>
    </row>
    <row r="489" spans="1:26" ht="15.75" x14ac:dyDescent="0.25">
      <c r="A489" s="88"/>
      <c r="B489" s="88"/>
      <c r="C489" s="89"/>
      <c r="D489" s="90"/>
      <c r="E489" s="90"/>
      <c r="F489" s="89"/>
      <c r="G489" s="90"/>
      <c r="H489" s="90"/>
      <c r="I489" s="91"/>
      <c r="J489" s="91"/>
      <c r="K489" s="92"/>
      <c r="L489" s="88"/>
      <c r="M489" s="88"/>
      <c r="N489" s="90"/>
      <c r="O489" s="90"/>
      <c r="P489" s="89"/>
      <c r="Q489" s="91"/>
      <c r="R489" s="90"/>
      <c r="S489" s="91"/>
      <c r="T489" s="91"/>
      <c r="U489" s="91"/>
      <c r="V489" s="91"/>
      <c r="W489" s="91"/>
      <c r="X489" s="91"/>
      <c r="Y489" s="91"/>
      <c r="Z489" s="93"/>
    </row>
    <row r="490" spans="1:26" ht="15.75" x14ac:dyDescent="0.25">
      <c r="A490" s="88"/>
      <c r="B490" s="88"/>
      <c r="C490" s="89"/>
      <c r="D490" s="90"/>
      <c r="E490" s="90"/>
      <c r="F490" s="89"/>
      <c r="G490" s="90"/>
      <c r="H490" s="90"/>
      <c r="I490" s="91"/>
      <c r="J490" s="91"/>
      <c r="K490" s="92"/>
      <c r="L490" s="88"/>
      <c r="M490" s="88"/>
      <c r="N490" s="90"/>
      <c r="O490" s="90"/>
      <c r="P490" s="89"/>
      <c r="Q490" s="91"/>
      <c r="R490" s="90"/>
      <c r="S490" s="91"/>
      <c r="T490" s="91"/>
      <c r="U490" s="91"/>
      <c r="V490" s="91"/>
      <c r="W490" s="91"/>
      <c r="X490" s="91"/>
      <c r="Y490" s="91"/>
      <c r="Z490" s="93"/>
    </row>
    <row r="491" spans="1:26" ht="15.75" x14ac:dyDescent="0.25">
      <c r="A491" s="88"/>
      <c r="B491" s="88"/>
      <c r="C491" s="89"/>
      <c r="D491" s="90"/>
      <c r="E491" s="90"/>
      <c r="F491" s="89"/>
      <c r="G491" s="90"/>
      <c r="H491" s="90"/>
      <c r="I491" s="91"/>
      <c r="J491" s="91"/>
      <c r="K491" s="92"/>
      <c r="L491" s="88"/>
      <c r="M491" s="88"/>
      <c r="N491" s="90"/>
      <c r="O491" s="90"/>
      <c r="P491" s="89"/>
      <c r="Q491" s="91"/>
      <c r="R491" s="90"/>
      <c r="S491" s="91"/>
      <c r="T491" s="91"/>
      <c r="U491" s="91"/>
      <c r="V491" s="91"/>
      <c r="W491" s="91"/>
      <c r="X491" s="91"/>
      <c r="Y491" s="91"/>
      <c r="Z491" s="93"/>
    </row>
    <row r="492" spans="1:26" ht="15.75" x14ac:dyDescent="0.25">
      <c r="A492" s="88"/>
      <c r="B492" s="88"/>
      <c r="C492" s="89"/>
      <c r="D492" s="90"/>
      <c r="E492" s="90"/>
      <c r="F492" s="89"/>
      <c r="G492" s="90"/>
      <c r="H492" s="90"/>
      <c r="I492" s="91"/>
      <c r="J492" s="91"/>
      <c r="K492" s="92"/>
      <c r="L492" s="88"/>
      <c r="M492" s="88"/>
      <c r="N492" s="90"/>
      <c r="O492" s="90"/>
      <c r="P492" s="89"/>
      <c r="Q492" s="91"/>
      <c r="R492" s="90"/>
      <c r="S492" s="91"/>
      <c r="T492" s="91"/>
      <c r="U492" s="91"/>
      <c r="V492" s="91"/>
      <c r="W492" s="91"/>
      <c r="X492" s="91"/>
      <c r="Y492" s="91"/>
      <c r="Z492" s="93"/>
    </row>
    <row r="493" spans="1:26" ht="15.75" x14ac:dyDescent="0.25">
      <c r="A493" s="88"/>
      <c r="B493" s="88"/>
      <c r="C493" s="89"/>
      <c r="D493" s="90"/>
      <c r="E493" s="90"/>
      <c r="F493" s="89"/>
      <c r="G493" s="90"/>
      <c r="H493" s="90"/>
      <c r="I493" s="91"/>
      <c r="J493" s="91"/>
      <c r="K493" s="92"/>
      <c r="L493" s="88"/>
      <c r="M493" s="88"/>
      <c r="N493" s="90"/>
      <c r="O493" s="90"/>
      <c r="P493" s="89"/>
      <c r="Q493" s="91"/>
      <c r="R493" s="90"/>
      <c r="S493" s="91"/>
      <c r="T493" s="91"/>
      <c r="U493" s="91"/>
      <c r="V493" s="91"/>
      <c r="W493" s="91"/>
      <c r="X493" s="91"/>
      <c r="Y493" s="91"/>
      <c r="Z493" s="93"/>
    </row>
    <row r="494" spans="1:26" ht="15.75" x14ac:dyDescent="0.25">
      <c r="A494" s="88"/>
      <c r="B494" s="88"/>
      <c r="C494" s="89"/>
      <c r="D494" s="90"/>
      <c r="E494" s="90"/>
      <c r="F494" s="89"/>
      <c r="G494" s="90"/>
      <c r="H494" s="90"/>
      <c r="I494" s="91"/>
      <c r="J494" s="91"/>
      <c r="K494" s="92"/>
      <c r="L494" s="88"/>
      <c r="M494" s="88"/>
      <c r="N494" s="90"/>
      <c r="O494" s="90"/>
      <c r="P494" s="89"/>
      <c r="Q494" s="91"/>
      <c r="R494" s="90"/>
      <c r="S494" s="91"/>
      <c r="T494" s="91"/>
      <c r="U494" s="91"/>
      <c r="V494" s="91"/>
      <c r="W494" s="91"/>
      <c r="X494" s="91"/>
      <c r="Y494" s="91"/>
      <c r="Z494" s="93"/>
    </row>
    <row r="495" spans="1:26" ht="15.75" x14ac:dyDescent="0.25">
      <c r="A495" s="88"/>
      <c r="B495" s="88"/>
      <c r="C495" s="89"/>
      <c r="D495" s="90"/>
      <c r="E495" s="90"/>
      <c r="F495" s="89"/>
      <c r="G495" s="90"/>
      <c r="H495" s="90"/>
      <c r="I495" s="91"/>
      <c r="J495" s="91"/>
      <c r="K495" s="92"/>
      <c r="L495" s="88"/>
      <c r="M495" s="88"/>
      <c r="N495" s="90"/>
      <c r="O495" s="90"/>
      <c r="P495" s="89"/>
      <c r="Q495" s="91"/>
      <c r="R495" s="90"/>
      <c r="S495" s="91"/>
      <c r="T495" s="91"/>
      <c r="U495" s="91"/>
      <c r="V495" s="91"/>
      <c r="W495" s="91"/>
      <c r="X495" s="91"/>
      <c r="Y495" s="91"/>
      <c r="Z495" s="93"/>
    </row>
    <row r="496" spans="1:26" ht="15.75" x14ac:dyDescent="0.25">
      <c r="A496" s="88"/>
      <c r="B496" s="88"/>
      <c r="C496" s="89"/>
      <c r="D496" s="90"/>
      <c r="E496" s="90"/>
      <c r="F496" s="89"/>
      <c r="G496" s="90"/>
      <c r="H496" s="90"/>
      <c r="I496" s="91"/>
      <c r="J496" s="91"/>
      <c r="K496" s="92"/>
      <c r="L496" s="88"/>
      <c r="M496" s="88"/>
      <c r="N496" s="90"/>
      <c r="O496" s="90"/>
      <c r="P496" s="89"/>
      <c r="Q496" s="91"/>
      <c r="R496" s="90"/>
      <c r="S496" s="91"/>
      <c r="T496" s="91"/>
      <c r="U496" s="91"/>
      <c r="V496" s="91"/>
      <c r="W496" s="91"/>
      <c r="X496" s="91"/>
      <c r="Y496" s="91"/>
      <c r="Z496" s="93"/>
    </row>
    <row r="497" spans="1:26" ht="15.75" x14ac:dyDescent="0.25">
      <c r="A497" s="88"/>
      <c r="B497" s="88"/>
      <c r="C497" s="89"/>
      <c r="D497" s="90"/>
      <c r="E497" s="90"/>
      <c r="F497" s="89"/>
      <c r="G497" s="90"/>
      <c r="H497" s="90"/>
      <c r="I497" s="91"/>
      <c r="J497" s="91"/>
      <c r="K497" s="92"/>
      <c r="L497" s="88"/>
      <c r="M497" s="88"/>
      <c r="N497" s="90"/>
      <c r="O497" s="90"/>
      <c r="P497" s="89"/>
      <c r="Q497" s="91"/>
      <c r="R497" s="90"/>
      <c r="S497" s="91"/>
      <c r="T497" s="91"/>
      <c r="U497" s="91"/>
      <c r="V497" s="91"/>
      <c r="W497" s="91"/>
      <c r="X497" s="91"/>
      <c r="Y497" s="91"/>
      <c r="Z497" s="93"/>
    </row>
    <row r="498" spans="1:26" ht="15.75" x14ac:dyDescent="0.25">
      <c r="A498" s="88"/>
      <c r="B498" s="88"/>
      <c r="C498" s="89"/>
      <c r="D498" s="90"/>
      <c r="E498" s="90"/>
      <c r="F498" s="89"/>
      <c r="G498" s="90"/>
      <c r="H498" s="90"/>
      <c r="I498" s="91"/>
      <c r="J498" s="91"/>
      <c r="K498" s="92"/>
      <c r="L498" s="88"/>
      <c r="M498" s="88"/>
      <c r="N498" s="90"/>
      <c r="O498" s="90"/>
      <c r="P498" s="89"/>
      <c r="Q498" s="91"/>
      <c r="R498" s="90"/>
      <c r="S498" s="91"/>
      <c r="T498" s="91"/>
      <c r="U498" s="91"/>
      <c r="V498" s="91"/>
      <c r="W498" s="91"/>
      <c r="X498" s="91"/>
      <c r="Y498" s="91"/>
      <c r="Z498" s="93"/>
    </row>
    <row r="499" spans="1:26" ht="15.75" x14ac:dyDescent="0.25">
      <c r="A499" s="88"/>
      <c r="B499" s="88"/>
      <c r="C499" s="89"/>
      <c r="D499" s="90"/>
      <c r="E499" s="90"/>
      <c r="F499" s="89"/>
      <c r="G499" s="90"/>
      <c r="H499" s="90"/>
      <c r="I499" s="91"/>
      <c r="J499" s="91"/>
      <c r="K499" s="92"/>
      <c r="L499" s="88"/>
      <c r="M499" s="88"/>
      <c r="N499" s="90"/>
      <c r="O499" s="90"/>
      <c r="P499" s="89"/>
      <c r="Q499" s="91"/>
      <c r="R499" s="90"/>
      <c r="S499" s="91"/>
      <c r="T499" s="91"/>
      <c r="U499" s="91"/>
      <c r="V499" s="91"/>
      <c r="W499" s="91"/>
      <c r="X499" s="91"/>
      <c r="Y499" s="91"/>
      <c r="Z499" s="93"/>
    </row>
    <row r="500" spans="1:26" ht="15.75" x14ac:dyDescent="0.25">
      <c r="A500" s="88"/>
      <c r="B500" s="88"/>
      <c r="C500" s="89"/>
      <c r="D500" s="90"/>
      <c r="E500" s="90"/>
      <c r="F500" s="89"/>
      <c r="G500" s="90"/>
      <c r="H500" s="90"/>
      <c r="I500" s="91"/>
      <c r="J500" s="91"/>
      <c r="K500" s="92"/>
      <c r="L500" s="88"/>
      <c r="M500" s="88"/>
      <c r="N500" s="90"/>
      <c r="O500" s="90"/>
      <c r="P500" s="89"/>
      <c r="Q500" s="91"/>
      <c r="R500" s="90"/>
      <c r="S500" s="91"/>
      <c r="T500" s="91"/>
      <c r="U500" s="91"/>
      <c r="V500" s="91"/>
      <c r="W500" s="91"/>
      <c r="X500" s="91"/>
      <c r="Y500" s="91"/>
      <c r="Z500" s="93"/>
    </row>
    <row r="501" spans="1:26" ht="15.75" x14ac:dyDescent="0.25">
      <c r="A501" s="88"/>
      <c r="B501" s="88"/>
      <c r="C501" s="89"/>
      <c r="D501" s="90"/>
      <c r="E501" s="90"/>
      <c r="F501" s="89"/>
      <c r="G501" s="90"/>
      <c r="H501" s="90"/>
      <c r="I501" s="91"/>
      <c r="J501" s="91"/>
      <c r="K501" s="92"/>
      <c r="L501" s="88"/>
      <c r="M501" s="88"/>
      <c r="N501" s="90"/>
      <c r="O501" s="90"/>
      <c r="P501" s="89"/>
      <c r="Q501" s="91"/>
      <c r="R501" s="90"/>
      <c r="S501" s="91"/>
      <c r="T501" s="91"/>
      <c r="U501" s="91"/>
      <c r="V501" s="91"/>
      <c r="W501" s="91"/>
      <c r="X501" s="91"/>
      <c r="Y501" s="91"/>
      <c r="Z501" s="93"/>
    </row>
    <row r="502" spans="1:26" ht="15.75" x14ac:dyDescent="0.25">
      <c r="A502" s="88"/>
      <c r="B502" s="88"/>
      <c r="C502" s="89"/>
      <c r="D502" s="90"/>
      <c r="E502" s="90"/>
      <c r="F502" s="89"/>
      <c r="G502" s="90"/>
      <c r="H502" s="90"/>
      <c r="I502" s="91"/>
      <c r="J502" s="91"/>
      <c r="K502" s="92"/>
      <c r="L502" s="88"/>
      <c r="M502" s="88"/>
      <c r="N502" s="90"/>
      <c r="O502" s="90"/>
      <c r="P502" s="89"/>
      <c r="Q502" s="91"/>
      <c r="R502" s="90"/>
      <c r="S502" s="91"/>
      <c r="T502" s="91"/>
      <c r="U502" s="91"/>
      <c r="V502" s="91"/>
      <c r="W502" s="91"/>
      <c r="X502" s="91"/>
      <c r="Y502" s="91"/>
      <c r="Z502" s="93"/>
    </row>
    <row r="503" spans="1:26" ht="15.75" x14ac:dyDescent="0.25">
      <c r="A503" s="88"/>
      <c r="B503" s="88"/>
      <c r="C503" s="89"/>
      <c r="D503" s="90"/>
      <c r="E503" s="90"/>
      <c r="F503" s="89"/>
      <c r="G503" s="90"/>
      <c r="H503" s="90"/>
      <c r="I503" s="91"/>
      <c r="J503" s="91"/>
      <c r="K503" s="92"/>
      <c r="L503" s="88"/>
      <c r="M503" s="88"/>
      <c r="N503" s="90"/>
      <c r="O503" s="90"/>
      <c r="P503" s="89"/>
      <c r="Q503" s="91"/>
      <c r="R503" s="90"/>
      <c r="S503" s="91"/>
      <c r="T503" s="91"/>
      <c r="U503" s="91"/>
      <c r="V503" s="91"/>
      <c r="W503" s="91"/>
      <c r="X503" s="91"/>
      <c r="Y503" s="91"/>
      <c r="Z503" s="93"/>
    </row>
    <row r="504" spans="1:26" ht="15.75" x14ac:dyDescent="0.25">
      <c r="A504" s="88"/>
      <c r="B504" s="88"/>
      <c r="C504" s="89"/>
      <c r="D504" s="90"/>
      <c r="E504" s="90"/>
      <c r="F504" s="89"/>
      <c r="G504" s="90"/>
      <c r="H504" s="90"/>
      <c r="I504" s="91"/>
      <c r="J504" s="91"/>
      <c r="K504" s="92"/>
      <c r="L504" s="88"/>
      <c r="M504" s="88"/>
      <c r="N504" s="90"/>
      <c r="O504" s="90"/>
      <c r="P504" s="89"/>
      <c r="Q504" s="91"/>
      <c r="R504" s="90"/>
      <c r="S504" s="91"/>
      <c r="T504" s="91"/>
      <c r="U504" s="91"/>
      <c r="V504" s="91"/>
      <c r="W504" s="91"/>
      <c r="X504" s="91"/>
      <c r="Y504" s="91"/>
      <c r="Z504" s="93"/>
    </row>
    <row r="505" spans="1:26" ht="15.75" x14ac:dyDescent="0.25">
      <c r="A505" s="88"/>
      <c r="B505" s="88"/>
      <c r="C505" s="89"/>
      <c r="D505" s="90"/>
      <c r="E505" s="90"/>
      <c r="F505" s="89"/>
      <c r="G505" s="90"/>
      <c r="H505" s="90"/>
      <c r="I505" s="91"/>
      <c r="J505" s="91"/>
      <c r="K505" s="92"/>
      <c r="L505" s="88"/>
      <c r="M505" s="88"/>
      <c r="N505" s="90"/>
      <c r="O505" s="90"/>
      <c r="P505" s="89"/>
      <c r="Q505" s="91"/>
      <c r="R505" s="90"/>
      <c r="S505" s="91"/>
      <c r="T505" s="91"/>
      <c r="U505" s="91"/>
      <c r="V505" s="91"/>
      <c r="W505" s="91"/>
      <c r="X505" s="91"/>
      <c r="Y505" s="91"/>
      <c r="Z505" s="93"/>
    </row>
    <row r="506" spans="1:26" ht="15.75" x14ac:dyDescent="0.25">
      <c r="A506" s="88"/>
      <c r="B506" s="88"/>
      <c r="C506" s="89"/>
      <c r="D506" s="90"/>
      <c r="E506" s="90"/>
      <c r="F506" s="89"/>
      <c r="G506" s="90"/>
      <c r="H506" s="90"/>
      <c r="I506" s="91"/>
      <c r="J506" s="91"/>
      <c r="K506" s="92"/>
      <c r="L506" s="88"/>
      <c r="M506" s="88"/>
      <c r="N506" s="90"/>
      <c r="O506" s="90"/>
      <c r="P506" s="89"/>
      <c r="Q506" s="91"/>
      <c r="R506" s="90"/>
      <c r="S506" s="91"/>
      <c r="T506" s="91"/>
      <c r="U506" s="91"/>
      <c r="V506" s="91"/>
      <c r="W506" s="91"/>
      <c r="X506" s="91"/>
      <c r="Y506" s="91"/>
      <c r="Z506" s="93"/>
    </row>
    <row r="507" spans="1:26" ht="15.75" x14ac:dyDescent="0.25">
      <c r="A507" s="88"/>
      <c r="B507" s="88"/>
      <c r="C507" s="89"/>
      <c r="D507" s="90"/>
      <c r="E507" s="90"/>
      <c r="F507" s="89"/>
      <c r="G507" s="90"/>
      <c r="H507" s="90"/>
      <c r="I507" s="91"/>
      <c r="J507" s="91"/>
      <c r="K507" s="92"/>
      <c r="L507" s="88"/>
      <c r="M507" s="88"/>
      <c r="N507" s="90"/>
      <c r="O507" s="90"/>
      <c r="P507" s="89"/>
      <c r="Q507" s="91"/>
      <c r="R507" s="90"/>
      <c r="S507" s="91"/>
      <c r="T507" s="91"/>
      <c r="U507" s="91"/>
      <c r="V507" s="91"/>
      <c r="W507" s="91"/>
      <c r="X507" s="91"/>
      <c r="Y507" s="91"/>
      <c r="Z507" s="93"/>
    </row>
    <row r="508" spans="1:26" ht="15.75" x14ac:dyDescent="0.25">
      <c r="A508" s="88"/>
      <c r="B508" s="88"/>
      <c r="C508" s="89"/>
      <c r="D508" s="90"/>
      <c r="E508" s="90"/>
      <c r="F508" s="89"/>
      <c r="G508" s="90"/>
      <c r="H508" s="90"/>
      <c r="I508" s="91"/>
      <c r="J508" s="91"/>
      <c r="K508" s="92"/>
      <c r="L508" s="88"/>
      <c r="M508" s="88"/>
      <c r="N508" s="90"/>
      <c r="O508" s="90"/>
      <c r="P508" s="89"/>
      <c r="Q508" s="91"/>
      <c r="R508" s="90"/>
      <c r="S508" s="91"/>
      <c r="T508" s="91"/>
      <c r="U508" s="91"/>
      <c r="V508" s="91"/>
      <c r="W508" s="91"/>
      <c r="X508" s="91"/>
      <c r="Y508" s="91"/>
      <c r="Z508" s="93"/>
    </row>
    <row r="509" spans="1:26" ht="15.75" x14ac:dyDescent="0.25">
      <c r="A509" s="88"/>
      <c r="B509" s="88"/>
      <c r="C509" s="89"/>
      <c r="D509" s="90"/>
      <c r="E509" s="90"/>
      <c r="F509" s="89"/>
      <c r="G509" s="90"/>
      <c r="H509" s="90"/>
      <c r="I509" s="91"/>
      <c r="J509" s="91"/>
      <c r="K509" s="92"/>
      <c r="L509" s="88"/>
      <c r="M509" s="88"/>
      <c r="N509" s="90"/>
      <c r="O509" s="90"/>
      <c r="P509" s="89"/>
      <c r="Q509" s="91"/>
      <c r="R509" s="90"/>
      <c r="S509" s="91"/>
      <c r="T509" s="91"/>
      <c r="U509" s="91"/>
      <c r="V509" s="91"/>
      <c r="W509" s="91"/>
      <c r="X509" s="91"/>
      <c r="Y509" s="91"/>
      <c r="Z509" s="93"/>
    </row>
    <row r="510" spans="1:26" ht="15.75" x14ac:dyDescent="0.25">
      <c r="A510" s="88"/>
      <c r="B510" s="88"/>
      <c r="C510" s="89"/>
      <c r="D510" s="90"/>
      <c r="E510" s="90"/>
      <c r="F510" s="89"/>
      <c r="G510" s="90"/>
      <c r="H510" s="90"/>
      <c r="I510" s="91"/>
      <c r="J510" s="91"/>
      <c r="K510" s="92"/>
      <c r="L510" s="88"/>
      <c r="M510" s="88"/>
      <c r="N510" s="90"/>
      <c r="O510" s="90"/>
      <c r="P510" s="89"/>
      <c r="Q510" s="91"/>
      <c r="R510" s="90"/>
      <c r="S510" s="91"/>
      <c r="T510" s="91"/>
      <c r="U510" s="91"/>
      <c r="V510" s="91"/>
      <c r="W510" s="91"/>
      <c r="X510" s="91"/>
      <c r="Y510" s="91"/>
      <c r="Z510" s="93"/>
    </row>
    <row r="511" spans="1:26" ht="15.75" x14ac:dyDescent="0.25">
      <c r="A511" s="88"/>
      <c r="B511" s="88"/>
      <c r="C511" s="89"/>
      <c r="D511" s="90"/>
      <c r="E511" s="90"/>
      <c r="F511" s="89"/>
      <c r="G511" s="90"/>
      <c r="H511" s="90"/>
      <c r="I511" s="91"/>
      <c r="J511" s="91"/>
      <c r="K511" s="92"/>
      <c r="L511" s="88"/>
      <c r="M511" s="88"/>
      <c r="N511" s="90"/>
      <c r="O511" s="90"/>
      <c r="P511" s="89"/>
      <c r="Q511" s="91"/>
      <c r="R511" s="90"/>
      <c r="S511" s="91"/>
      <c r="T511" s="91"/>
      <c r="U511" s="91"/>
      <c r="V511" s="91"/>
      <c r="W511" s="91"/>
      <c r="X511" s="91"/>
      <c r="Y511" s="91"/>
      <c r="Z511" s="93"/>
    </row>
    <row r="512" spans="1:26" ht="15.75" x14ac:dyDescent="0.25">
      <c r="A512" s="88"/>
      <c r="B512" s="88"/>
      <c r="C512" s="89"/>
      <c r="D512" s="90"/>
      <c r="E512" s="90"/>
      <c r="F512" s="89"/>
      <c r="G512" s="90"/>
      <c r="H512" s="90"/>
      <c r="I512" s="91"/>
      <c r="J512" s="91"/>
      <c r="K512" s="92"/>
      <c r="L512" s="88"/>
      <c r="M512" s="88"/>
      <c r="N512" s="90"/>
      <c r="O512" s="90"/>
      <c r="P512" s="89"/>
      <c r="Q512" s="91"/>
      <c r="R512" s="90"/>
      <c r="S512" s="91"/>
      <c r="T512" s="91"/>
      <c r="U512" s="91"/>
      <c r="V512" s="91"/>
      <c r="W512" s="91"/>
      <c r="X512" s="91"/>
      <c r="Y512" s="91"/>
      <c r="Z512" s="93"/>
    </row>
    <row r="513" spans="1:26" ht="15.75" x14ac:dyDescent="0.25">
      <c r="A513" s="88"/>
      <c r="B513" s="88"/>
      <c r="C513" s="89"/>
      <c r="D513" s="90"/>
      <c r="E513" s="90"/>
      <c r="F513" s="89"/>
      <c r="G513" s="90"/>
      <c r="H513" s="90"/>
      <c r="I513" s="91"/>
      <c r="J513" s="91"/>
      <c r="K513" s="92"/>
      <c r="L513" s="88"/>
      <c r="M513" s="88"/>
      <c r="N513" s="90"/>
      <c r="O513" s="90"/>
      <c r="P513" s="89"/>
      <c r="Q513" s="91"/>
      <c r="R513" s="90"/>
      <c r="S513" s="91"/>
      <c r="T513" s="91"/>
      <c r="U513" s="91"/>
      <c r="V513" s="91"/>
      <c r="W513" s="91"/>
      <c r="X513" s="91"/>
      <c r="Y513" s="91"/>
      <c r="Z513" s="93"/>
    </row>
    <row r="514" spans="1:26" ht="15.75" x14ac:dyDescent="0.25">
      <c r="A514" s="88"/>
      <c r="B514" s="88"/>
      <c r="C514" s="89"/>
      <c r="D514" s="90"/>
      <c r="E514" s="90"/>
      <c r="F514" s="89"/>
      <c r="G514" s="90"/>
      <c r="H514" s="90"/>
      <c r="I514" s="91"/>
      <c r="J514" s="91"/>
      <c r="K514" s="92"/>
      <c r="L514" s="88"/>
      <c r="M514" s="88"/>
      <c r="N514" s="90"/>
      <c r="O514" s="90"/>
      <c r="P514" s="89"/>
      <c r="Q514" s="91"/>
      <c r="R514" s="90"/>
      <c r="S514" s="91"/>
      <c r="T514" s="91"/>
      <c r="U514" s="91"/>
      <c r="V514" s="91"/>
      <c r="W514" s="91"/>
      <c r="X514" s="91"/>
      <c r="Y514" s="91"/>
      <c r="Z514" s="93"/>
    </row>
    <row r="515" spans="1:26" ht="15.75" x14ac:dyDescent="0.25">
      <c r="A515" s="88"/>
      <c r="B515" s="88"/>
      <c r="C515" s="89"/>
      <c r="D515" s="90"/>
      <c r="E515" s="90"/>
      <c r="F515" s="89"/>
      <c r="G515" s="90"/>
      <c r="H515" s="90"/>
      <c r="I515" s="91"/>
      <c r="J515" s="91"/>
      <c r="K515" s="92"/>
      <c r="L515" s="88"/>
      <c r="M515" s="88"/>
      <c r="N515" s="90"/>
      <c r="O515" s="90"/>
      <c r="P515" s="89"/>
      <c r="Q515" s="91"/>
      <c r="R515" s="90"/>
      <c r="S515" s="91"/>
      <c r="T515" s="91"/>
      <c r="U515" s="91"/>
      <c r="V515" s="91"/>
      <c r="W515" s="91"/>
      <c r="X515" s="91"/>
      <c r="Y515" s="91"/>
      <c r="Z515" s="93"/>
    </row>
    <row r="516" spans="1:26" ht="15.75" x14ac:dyDescent="0.25">
      <c r="A516" s="88"/>
      <c r="B516" s="88"/>
      <c r="C516" s="89"/>
      <c r="D516" s="90"/>
      <c r="E516" s="90"/>
      <c r="F516" s="89"/>
      <c r="G516" s="90"/>
      <c r="H516" s="90"/>
      <c r="I516" s="91"/>
      <c r="J516" s="91"/>
      <c r="K516" s="92"/>
      <c r="L516" s="88"/>
      <c r="M516" s="88"/>
      <c r="N516" s="90"/>
      <c r="O516" s="90"/>
      <c r="P516" s="89"/>
      <c r="Q516" s="91"/>
      <c r="R516" s="90"/>
      <c r="S516" s="91"/>
      <c r="T516" s="91"/>
      <c r="U516" s="91"/>
      <c r="V516" s="91"/>
      <c r="W516" s="91"/>
      <c r="X516" s="91"/>
      <c r="Y516" s="91"/>
      <c r="Z516" s="93"/>
    </row>
    <row r="517" spans="1:26" ht="15.75" x14ac:dyDescent="0.25">
      <c r="A517" s="88"/>
      <c r="B517" s="88"/>
      <c r="C517" s="89"/>
      <c r="D517" s="90"/>
      <c r="E517" s="90"/>
      <c r="F517" s="89"/>
      <c r="G517" s="90"/>
      <c r="H517" s="90"/>
      <c r="I517" s="91"/>
      <c r="J517" s="91"/>
      <c r="K517" s="92"/>
      <c r="L517" s="88"/>
      <c r="M517" s="88"/>
      <c r="N517" s="90"/>
      <c r="O517" s="90"/>
      <c r="P517" s="89"/>
      <c r="Q517" s="91"/>
      <c r="R517" s="90"/>
      <c r="S517" s="91"/>
      <c r="T517" s="91"/>
      <c r="U517" s="91"/>
      <c r="V517" s="91"/>
      <c r="W517" s="91"/>
      <c r="X517" s="91"/>
      <c r="Y517" s="91"/>
      <c r="Z517" s="93"/>
    </row>
    <row r="518" spans="1:26" ht="15.75" x14ac:dyDescent="0.25">
      <c r="A518" s="88"/>
      <c r="B518" s="88"/>
      <c r="C518" s="89"/>
      <c r="D518" s="90"/>
      <c r="E518" s="90"/>
      <c r="F518" s="89"/>
      <c r="G518" s="90"/>
      <c r="H518" s="90"/>
      <c r="I518" s="91"/>
      <c r="J518" s="91"/>
      <c r="K518" s="92"/>
      <c r="L518" s="88"/>
      <c r="M518" s="88"/>
      <c r="N518" s="90"/>
      <c r="O518" s="90"/>
      <c r="P518" s="89"/>
      <c r="Q518" s="91"/>
      <c r="R518" s="90"/>
      <c r="S518" s="91"/>
      <c r="T518" s="91"/>
      <c r="U518" s="91"/>
      <c r="V518" s="91"/>
      <c r="W518" s="91"/>
      <c r="X518" s="91"/>
      <c r="Y518" s="91"/>
      <c r="Z518" s="93"/>
    </row>
    <row r="519" spans="1:26" ht="15.75" x14ac:dyDescent="0.25">
      <c r="A519" s="88"/>
      <c r="B519" s="88"/>
      <c r="C519" s="89"/>
      <c r="D519" s="90"/>
      <c r="E519" s="90"/>
      <c r="F519" s="89"/>
      <c r="G519" s="90"/>
      <c r="H519" s="90"/>
      <c r="I519" s="91"/>
      <c r="J519" s="91"/>
      <c r="K519" s="92"/>
      <c r="L519" s="88"/>
      <c r="M519" s="88"/>
      <c r="N519" s="90"/>
      <c r="O519" s="90"/>
      <c r="P519" s="89"/>
      <c r="Q519" s="91"/>
      <c r="R519" s="90"/>
      <c r="S519" s="91"/>
      <c r="T519" s="91"/>
      <c r="U519" s="91"/>
      <c r="V519" s="91"/>
      <c r="W519" s="91"/>
      <c r="X519" s="91"/>
      <c r="Y519" s="91"/>
      <c r="Z519" s="93"/>
    </row>
    <row r="520" spans="1:26" ht="15.75" x14ac:dyDescent="0.25">
      <c r="A520" s="88"/>
      <c r="B520" s="88"/>
      <c r="C520" s="89"/>
      <c r="D520" s="90"/>
      <c r="E520" s="90"/>
      <c r="F520" s="89"/>
      <c r="G520" s="90"/>
      <c r="H520" s="90"/>
      <c r="I520" s="91"/>
      <c r="J520" s="91"/>
      <c r="K520" s="92"/>
      <c r="L520" s="88"/>
      <c r="M520" s="88"/>
      <c r="N520" s="90"/>
      <c r="O520" s="90"/>
      <c r="P520" s="89"/>
      <c r="Q520" s="91"/>
      <c r="R520" s="90"/>
      <c r="S520" s="91"/>
      <c r="T520" s="91"/>
      <c r="U520" s="91"/>
      <c r="V520" s="91"/>
      <c r="W520" s="91"/>
      <c r="X520" s="91"/>
      <c r="Y520" s="91"/>
      <c r="Z520" s="93"/>
    </row>
    <row r="521" spans="1:26" ht="15.75" x14ac:dyDescent="0.25">
      <c r="A521" s="88"/>
      <c r="B521" s="88"/>
      <c r="C521" s="89"/>
      <c r="D521" s="90"/>
      <c r="E521" s="90"/>
      <c r="F521" s="89"/>
      <c r="G521" s="90"/>
      <c r="H521" s="90"/>
      <c r="I521" s="91"/>
      <c r="J521" s="91"/>
      <c r="K521" s="92"/>
      <c r="L521" s="88"/>
      <c r="M521" s="88"/>
      <c r="N521" s="90"/>
      <c r="O521" s="90"/>
      <c r="P521" s="89"/>
      <c r="Q521" s="91"/>
      <c r="R521" s="90"/>
      <c r="S521" s="91"/>
      <c r="T521" s="91"/>
      <c r="U521" s="91"/>
      <c r="V521" s="91"/>
      <c r="W521" s="91"/>
      <c r="X521" s="91"/>
      <c r="Y521" s="91"/>
      <c r="Z521" s="93"/>
    </row>
    <row r="522" spans="1:26" ht="15.75" x14ac:dyDescent="0.25">
      <c r="A522" s="88"/>
      <c r="B522" s="88"/>
      <c r="C522" s="89"/>
      <c r="D522" s="90"/>
      <c r="E522" s="90"/>
      <c r="F522" s="89"/>
      <c r="G522" s="90"/>
      <c r="H522" s="90"/>
      <c r="I522" s="91"/>
      <c r="J522" s="91"/>
      <c r="K522" s="92"/>
      <c r="L522" s="88"/>
      <c r="M522" s="88"/>
      <c r="N522" s="90"/>
      <c r="O522" s="90"/>
      <c r="P522" s="89"/>
      <c r="Q522" s="91"/>
      <c r="R522" s="90"/>
      <c r="S522" s="91"/>
      <c r="T522" s="91"/>
      <c r="U522" s="91"/>
      <c r="V522" s="91"/>
      <c r="W522" s="91"/>
      <c r="X522" s="91"/>
      <c r="Y522" s="91"/>
      <c r="Z522" s="93"/>
    </row>
    <row r="523" spans="1:26" ht="15.75" x14ac:dyDescent="0.25">
      <c r="A523" s="88"/>
      <c r="B523" s="88"/>
      <c r="C523" s="89"/>
      <c r="D523" s="90"/>
      <c r="E523" s="90"/>
      <c r="F523" s="89"/>
      <c r="G523" s="90"/>
      <c r="H523" s="90"/>
      <c r="I523" s="91"/>
      <c r="J523" s="91"/>
      <c r="K523" s="92"/>
      <c r="L523" s="88"/>
      <c r="M523" s="88"/>
      <c r="N523" s="90"/>
      <c r="O523" s="90"/>
      <c r="P523" s="89"/>
      <c r="Q523" s="91"/>
      <c r="R523" s="90"/>
      <c r="S523" s="91"/>
      <c r="T523" s="91"/>
      <c r="U523" s="91"/>
      <c r="V523" s="91"/>
      <c r="W523" s="91"/>
      <c r="X523" s="91"/>
      <c r="Y523" s="91"/>
      <c r="Z523" s="93"/>
    </row>
    <row r="524" spans="1:26" ht="15.75" x14ac:dyDescent="0.25">
      <c r="A524" s="88"/>
      <c r="B524" s="88"/>
      <c r="C524" s="89"/>
      <c r="D524" s="90"/>
      <c r="E524" s="90"/>
      <c r="F524" s="89"/>
      <c r="G524" s="90"/>
      <c r="H524" s="90"/>
      <c r="I524" s="91"/>
      <c r="J524" s="91"/>
      <c r="K524" s="92"/>
      <c r="L524" s="88"/>
      <c r="M524" s="88"/>
      <c r="N524" s="90"/>
      <c r="O524" s="90"/>
      <c r="P524" s="89"/>
      <c r="Q524" s="91"/>
      <c r="R524" s="90"/>
      <c r="S524" s="91"/>
      <c r="T524" s="91"/>
      <c r="U524" s="91"/>
      <c r="V524" s="91"/>
      <c r="W524" s="91"/>
      <c r="X524" s="91"/>
      <c r="Y524" s="91"/>
      <c r="Z524" s="93"/>
    </row>
    <row r="525" spans="1:26" ht="15.75" x14ac:dyDescent="0.25">
      <c r="A525" s="88"/>
      <c r="B525" s="88"/>
      <c r="C525" s="89"/>
      <c r="D525" s="90"/>
      <c r="E525" s="90"/>
      <c r="F525" s="89"/>
      <c r="G525" s="90"/>
      <c r="H525" s="90"/>
      <c r="I525" s="91"/>
      <c r="J525" s="91"/>
      <c r="K525" s="92"/>
      <c r="L525" s="88"/>
      <c r="M525" s="88"/>
      <c r="N525" s="90"/>
      <c r="O525" s="90"/>
      <c r="P525" s="89"/>
      <c r="Q525" s="91"/>
      <c r="R525" s="90"/>
      <c r="S525" s="91"/>
      <c r="T525" s="91"/>
      <c r="U525" s="91"/>
      <c r="V525" s="91"/>
      <c r="W525" s="91"/>
      <c r="X525" s="91"/>
      <c r="Y525" s="91"/>
      <c r="Z525" s="93"/>
    </row>
    <row r="526" spans="1:26" ht="15.75" x14ac:dyDescent="0.25">
      <c r="A526" s="88"/>
      <c r="B526" s="88"/>
      <c r="C526" s="89"/>
      <c r="D526" s="90"/>
      <c r="E526" s="90"/>
      <c r="F526" s="89"/>
      <c r="G526" s="90"/>
      <c r="H526" s="90"/>
      <c r="I526" s="91"/>
      <c r="J526" s="91"/>
      <c r="K526" s="92"/>
      <c r="L526" s="88"/>
      <c r="M526" s="88"/>
      <c r="N526" s="90"/>
      <c r="O526" s="90"/>
      <c r="P526" s="89"/>
      <c r="Q526" s="91"/>
      <c r="R526" s="90"/>
      <c r="S526" s="91"/>
      <c r="T526" s="91"/>
      <c r="U526" s="91"/>
      <c r="V526" s="91"/>
      <c r="W526" s="91"/>
      <c r="X526" s="91"/>
      <c r="Y526" s="91"/>
      <c r="Z526" s="93"/>
    </row>
    <row r="527" spans="1:26" ht="15.75" x14ac:dyDescent="0.25">
      <c r="A527" s="88"/>
      <c r="B527" s="88"/>
      <c r="C527" s="89"/>
      <c r="D527" s="90"/>
      <c r="E527" s="90"/>
      <c r="F527" s="89"/>
      <c r="G527" s="90"/>
      <c r="H527" s="90"/>
      <c r="I527" s="91"/>
      <c r="J527" s="91"/>
      <c r="K527" s="92"/>
      <c r="L527" s="88"/>
      <c r="M527" s="88"/>
      <c r="N527" s="90"/>
      <c r="O527" s="90"/>
      <c r="P527" s="89"/>
      <c r="Q527" s="91"/>
      <c r="R527" s="90"/>
      <c r="S527" s="91"/>
      <c r="T527" s="91"/>
      <c r="U527" s="91"/>
      <c r="V527" s="91"/>
      <c r="W527" s="91"/>
      <c r="X527" s="91"/>
      <c r="Y527" s="91"/>
      <c r="Z527" s="93"/>
    </row>
    <row r="528" spans="1:26" ht="15.75" x14ac:dyDescent="0.25">
      <c r="A528" s="88"/>
      <c r="B528" s="88"/>
      <c r="C528" s="89"/>
      <c r="D528" s="90"/>
      <c r="E528" s="90"/>
      <c r="F528" s="89"/>
      <c r="G528" s="90"/>
      <c r="H528" s="90"/>
      <c r="I528" s="91"/>
      <c r="J528" s="91"/>
      <c r="K528" s="92"/>
      <c r="L528" s="88"/>
      <c r="M528" s="88"/>
      <c r="N528" s="90"/>
      <c r="O528" s="90"/>
      <c r="P528" s="89"/>
      <c r="Q528" s="91"/>
      <c r="R528" s="90"/>
      <c r="S528" s="91"/>
      <c r="T528" s="91"/>
      <c r="U528" s="91"/>
      <c r="V528" s="91"/>
      <c r="W528" s="91"/>
      <c r="X528" s="91"/>
      <c r="Y528" s="91"/>
      <c r="Z528" s="93"/>
    </row>
    <row r="529" spans="1:26" ht="15.75" x14ac:dyDescent="0.25">
      <c r="A529" s="88"/>
      <c r="B529" s="88"/>
      <c r="C529" s="89"/>
      <c r="D529" s="90"/>
      <c r="E529" s="90"/>
      <c r="F529" s="89"/>
      <c r="G529" s="90"/>
      <c r="H529" s="90"/>
      <c r="I529" s="91"/>
      <c r="J529" s="91"/>
      <c r="K529" s="92"/>
      <c r="L529" s="88"/>
      <c r="M529" s="88"/>
      <c r="N529" s="90"/>
      <c r="O529" s="90"/>
      <c r="P529" s="89"/>
      <c r="Q529" s="91"/>
      <c r="R529" s="90"/>
      <c r="S529" s="91"/>
      <c r="T529" s="91"/>
      <c r="U529" s="91"/>
      <c r="V529" s="91"/>
      <c r="W529" s="91"/>
      <c r="X529" s="91"/>
      <c r="Y529" s="91"/>
      <c r="Z529" s="93"/>
    </row>
    <row r="530" spans="1:26" ht="15.75" x14ac:dyDescent="0.25">
      <c r="A530" s="88"/>
      <c r="B530" s="88"/>
      <c r="C530" s="89"/>
      <c r="D530" s="90"/>
      <c r="E530" s="90"/>
      <c r="F530" s="89"/>
      <c r="G530" s="90"/>
      <c r="H530" s="90"/>
      <c r="I530" s="91"/>
      <c r="J530" s="91"/>
      <c r="K530" s="92"/>
      <c r="L530" s="88"/>
      <c r="M530" s="88"/>
      <c r="N530" s="90"/>
      <c r="O530" s="90"/>
      <c r="P530" s="89"/>
      <c r="Q530" s="91"/>
      <c r="R530" s="90"/>
      <c r="S530" s="91"/>
      <c r="T530" s="91"/>
      <c r="U530" s="91"/>
      <c r="V530" s="91"/>
      <c r="W530" s="91"/>
      <c r="X530" s="91"/>
      <c r="Y530" s="91"/>
      <c r="Z530" s="93"/>
    </row>
    <row r="531" spans="1:26" ht="15.75" x14ac:dyDescent="0.25">
      <c r="A531" s="88"/>
      <c r="B531" s="88"/>
      <c r="C531" s="89"/>
      <c r="D531" s="90"/>
      <c r="E531" s="90"/>
      <c r="F531" s="89"/>
      <c r="G531" s="90"/>
      <c r="H531" s="90"/>
      <c r="I531" s="91"/>
      <c r="J531" s="91"/>
      <c r="K531" s="92"/>
      <c r="L531" s="88"/>
      <c r="M531" s="88"/>
      <c r="N531" s="90"/>
      <c r="O531" s="90"/>
      <c r="P531" s="89"/>
      <c r="Q531" s="91"/>
      <c r="R531" s="90"/>
      <c r="S531" s="91"/>
      <c r="T531" s="91"/>
      <c r="U531" s="91"/>
      <c r="V531" s="91"/>
      <c r="W531" s="91"/>
      <c r="X531" s="91"/>
      <c r="Y531" s="91"/>
      <c r="Z531" s="93"/>
    </row>
    <row r="532" spans="1:26" ht="15.75" x14ac:dyDescent="0.25">
      <c r="A532" s="88"/>
      <c r="B532" s="88"/>
      <c r="C532" s="89"/>
      <c r="D532" s="90"/>
      <c r="E532" s="90"/>
      <c r="F532" s="89"/>
      <c r="G532" s="90"/>
      <c r="H532" s="90"/>
      <c r="I532" s="91"/>
      <c r="J532" s="91"/>
      <c r="K532" s="92"/>
      <c r="L532" s="88"/>
      <c r="M532" s="88"/>
      <c r="N532" s="90"/>
      <c r="O532" s="90"/>
      <c r="P532" s="89"/>
      <c r="Q532" s="91"/>
      <c r="R532" s="90"/>
      <c r="S532" s="91"/>
      <c r="T532" s="91"/>
      <c r="U532" s="91"/>
      <c r="V532" s="91"/>
      <c r="W532" s="91"/>
      <c r="X532" s="91"/>
      <c r="Y532" s="91"/>
      <c r="Z532" s="93"/>
    </row>
    <row r="533" spans="1:26" ht="15.75" x14ac:dyDescent="0.25">
      <c r="A533" s="88"/>
      <c r="B533" s="88"/>
      <c r="C533" s="89"/>
      <c r="D533" s="90"/>
      <c r="E533" s="90"/>
      <c r="F533" s="89"/>
      <c r="G533" s="90"/>
      <c r="H533" s="90"/>
      <c r="I533" s="91"/>
      <c r="J533" s="91"/>
      <c r="K533" s="92"/>
      <c r="L533" s="88"/>
      <c r="M533" s="88"/>
      <c r="N533" s="90"/>
      <c r="O533" s="90"/>
      <c r="P533" s="89"/>
      <c r="Q533" s="91"/>
      <c r="R533" s="90"/>
      <c r="S533" s="91"/>
      <c r="T533" s="91"/>
      <c r="U533" s="91"/>
      <c r="V533" s="91"/>
      <c r="W533" s="91"/>
      <c r="X533" s="91"/>
      <c r="Y533" s="91"/>
      <c r="Z533" s="93"/>
    </row>
    <row r="534" spans="1:26" ht="15.75" x14ac:dyDescent="0.25">
      <c r="A534" s="88"/>
      <c r="B534" s="88"/>
      <c r="C534" s="89"/>
      <c r="D534" s="90"/>
      <c r="E534" s="90"/>
      <c r="F534" s="89"/>
      <c r="G534" s="90"/>
      <c r="H534" s="90"/>
      <c r="I534" s="91"/>
      <c r="J534" s="91"/>
      <c r="K534" s="92"/>
      <c r="L534" s="88"/>
      <c r="M534" s="88"/>
      <c r="N534" s="90"/>
      <c r="O534" s="90"/>
      <c r="P534" s="89"/>
      <c r="Q534" s="91"/>
      <c r="R534" s="90"/>
      <c r="S534" s="91"/>
      <c r="T534" s="91"/>
      <c r="U534" s="91"/>
      <c r="V534" s="91"/>
      <c r="W534" s="91"/>
      <c r="X534" s="91"/>
      <c r="Y534" s="91"/>
      <c r="Z534" s="93"/>
    </row>
    <row r="535" spans="1:26" ht="15.75" x14ac:dyDescent="0.25">
      <c r="A535" s="88"/>
      <c r="B535" s="88"/>
      <c r="C535" s="89"/>
      <c r="D535" s="90"/>
      <c r="E535" s="90"/>
      <c r="F535" s="89"/>
      <c r="G535" s="90"/>
      <c r="H535" s="90"/>
      <c r="I535" s="91"/>
      <c r="J535" s="91"/>
      <c r="K535" s="92"/>
      <c r="L535" s="88"/>
      <c r="M535" s="88"/>
      <c r="N535" s="90"/>
      <c r="O535" s="90"/>
      <c r="P535" s="89"/>
      <c r="Q535" s="91"/>
      <c r="R535" s="90"/>
      <c r="S535" s="91"/>
      <c r="T535" s="91"/>
      <c r="U535" s="91"/>
      <c r="V535" s="91"/>
      <c r="W535" s="91"/>
      <c r="X535" s="91"/>
      <c r="Y535" s="91"/>
      <c r="Z535" s="93"/>
    </row>
    <row r="536" spans="1:26" ht="15.75" x14ac:dyDescent="0.25">
      <c r="A536" s="88"/>
      <c r="B536" s="88"/>
      <c r="C536" s="89"/>
      <c r="D536" s="90"/>
      <c r="E536" s="90"/>
      <c r="F536" s="89"/>
      <c r="G536" s="90"/>
      <c r="H536" s="90"/>
      <c r="I536" s="91"/>
      <c r="J536" s="91"/>
      <c r="K536" s="92"/>
      <c r="L536" s="88"/>
      <c r="M536" s="88"/>
      <c r="N536" s="90"/>
      <c r="O536" s="90"/>
      <c r="P536" s="89"/>
      <c r="Q536" s="91"/>
      <c r="R536" s="90"/>
      <c r="S536" s="91"/>
      <c r="T536" s="91"/>
      <c r="U536" s="91"/>
      <c r="V536" s="91"/>
      <c r="W536" s="91"/>
      <c r="X536" s="91"/>
      <c r="Y536" s="91"/>
      <c r="Z536" s="93"/>
    </row>
    <row r="537" spans="1:26" ht="15.75" x14ac:dyDescent="0.25">
      <c r="A537" s="88"/>
      <c r="B537" s="88"/>
      <c r="C537" s="89"/>
      <c r="D537" s="90"/>
      <c r="E537" s="90"/>
      <c r="F537" s="89"/>
      <c r="G537" s="90"/>
      <c r="H537" s="90"/>
      <c r="I537" s="91"/>
      <c r="J537" s="91"/>
      <c r="K537" s="92"/>
      <c r="L537" s="88"/>
      <c r="M537" s="88"/>
      <c r="N537" s="90"/>
      <c r="O537" s="90"/>
      <c r="P537" s="89"/>
      <c r="Q537" s="91"/>
      <c r="R537" s="90"/>
      <c r="S537" s="91"/>
      <c r="T537" s="91"/>
      <c r="U537" s="91"/>
      <c r="V537" s="91"/>
      <c r="W537" s="91"/>
      <c r="X537" s="91"/>
      <c r="Y537" s="91"/>
      <c r="Z537" s="93"/>
    </row>
    <row r="538" spans="1:26" ht="15.75" x14ac:dyDescent="0.25">
      <c r="A538" s="88"/>
      <c r="B538" s="88"/>
      <c r="C538" s="89"/>
      <c r="D538" s="90"/>
      <c r="E538" s="90"/>
      <c r="F538" s="89"/>
      <c r="G538" s="90"/>
      <c r="H538" s="90"/>
      <c r="I538" s="91"/>
      <c r="J538" s="91"/>
      <c r="K538" s="92"/>
      <c r="L538" s="88"/>
      <c r="M538" s="88"/>
      <c r="N538" s="90"/>
      <c r="O538" s="90"/>
      <c r="P538" s="89"/>
      <c r="Q538" s="91"/>
      <c r="R538" s="90"/>
      <c r="S538" s="91"/>
      <c r="T538" s="91"/>
      <c r="U538" s="91"/>
      <c r="V538" s="91"/>
      <c r="W538" s="91"/>
      <c r="X538" s="91"/>
      <c r="Y538" s="91"/>
      <c r="Z538" s="93"/>
    </row>
    <row r="539" spans="1:26" ht="15.75" x14ac:dyDescent="0.25">
      <c r="A539" s="88"/>
      <c r="B539" s="88"/>
      <c r="C539" s="89"/>
      <c r="D539" s="90"/>
      <c r="E539" s="90"/>
      <c r="F539" s="89"/>
      <c r="G539" s="90"/>
      <c r="H539" s="90"/>
      <c r="I539" s="91"/>
      <c r="J539" s="91"/>
      <c r="K539" s="92"/>
      <c r="L539" s="88"/>
      <c r="M539" s="88"/>
      <c r="N539" s="90"/>
      <c r="O539" s="90"/>
      <c r="P539" s="89"/>
      <c r="Q539" s="91"/>
      <c r="R539" s="90"/>
      <c r="S539" s="91"/>
      <c r="T539" s="91"/>
      <c r="U539" s="91"/>
      <c r="V539" s="91"/>
      <c r="W539" s="91"/>
      <c r="X539" s="91"/>
      <c r="Y539" s="91"/>
      <c r="Z539" s="93"/>
    </row>
    <row r="540" spans="1:26" ht="15.75" x14ac:dyDescent="0.25">
      <c r="A540" s="88"/>
      <c r="B540" s="88"/>
      <c r="C540" s="89"/>
      <c r="D540" s="90"/>
      <c r="E540" s="90"/>
      <c r="F540" s="89"/>
      <c r="G540" s="90"/>
      <c r="H540" s="90"/>
      <c r="I540" s="91"/>
      <c r="J540" s="91"/>
      <c r="K540" s="92"/>
      <c r="L540" s="88"/>
      <c r="M540" s="88"/>
      <c r="N540" s="90"/>
      <c r="O540" s="90"/>
      <c r="P540" s="89"/>
      <c r="Q540" s="91"/>
      <c r="R540" s="90"/>
      <c r="S540" s="91"/>
      <c r="T540" s="91"/>
      <c r="U540" s="91"/>
      <c r="V540" s="91"/>
      <c r="W540" s="91"/>
      <c r="X540" s="91"/>
      <c r="Y540" s="91"/>
      <c r="Z540" s="93"/>
    </row>
    <row r="541" spans="1:26" ht="15.75" x14ac:dyDescent="0.25">
      <c r="A541" s="88"/>
      <c r="B541" s="88"/>
      <c r="C541" s="89"/>
      <c r="D541" s="90"/>
      <c r="E541" s="90"/>
      <c r="F541" s="89"/>
      <c r="G541" s="90"/>
      <c r="H541" s="90"/>
      <c r="I541" s="91"/>
      <c r="J541" s="91"/>
      <c r="K541" s="92"/>
      <c r="L541" s="88"/>
      <c r="M541" s="88"/>
      <c r="N541" s="90"/>
      <c r="O541" s="90"/>
      <c r="P541" s="89"/>
      <c r="Q541" s="91"/>
      <c r="R541" s="90"/>
      <c r="S541" s="91"/>
      <c r="T541" s="91"/>
      <c r="U541" s="91"/>
      <c r="V541" s="91"/>
      <c r="W541" s="91"/>
      <c r="X541" s="91"/>
      <c r="Y541" s="91"/>
      <c r="Z541" s="93"/>
    </row>
    <row r="542" spans="1:26" ht="15.75" x14ac:dyDescent="0.25">
      <c r="A542" s="88"/>
      <c r="B542" s="88"/>
      <c r="C542" s="89"/>
      <c r="D542" s="90"/>
      <c r="E542" s="90"/>
      <c r="F542" s="89"/>
      <c r="G542" s="90"/>
      <c r="H542" s="90"/>
      <c r="I542" s="91"/>
      <c r="J542" s="91"/>
      <c r="K542" s="92"/>
      <c r="L542" s="88"/>
      <c r="M542" s="88"/>
      <c r="N542" s="90"/>
      <c r="O542" s="90"/>
      <c r="P542" s="89"/>
      <c r="Q542" s="91"/>
      <c r="R542" s="90"/>
      <c r="S542" s="91"/>
      <c r="T542" s="91"/>
      <c r="U542" s="91"/>
      <c r="V542" s="91"/>
      <c r="W542" s="91"/>
      <c r="X542" s="91"/>
      <c r="Y542" s="91"/>
      <c r="Z542" s="93"/>
    </row>
    <row r="543" spans="1:26" ht="15.75" x14ac:dyDescent="0.25">
      <c r="A543" s="88"/>
      <c r="B543" s="88"/>
      <c r="C543" s="89"/>
      <c r="D543" s="90"/>
      <c r="E543" s="90"/>
      <c r="F543" s="89"/>
      <c r="G543" s="90"/>
      <c r="H543" s="90"/>
      <c r="I543" s="91"/>
      <c r="J543" s="91"/>
      <c r="K543" s="92"/>
      <c r="L543" s="88"/>
      <c r="M543" s="88"/>
      <c r="N543" s="90"/>
      <c r="O543" s="90"/>
      <c r="P543" s="89"/>
      <c r="Q543" s="91"/>
      <c r="R543" s="90"/>
      <c r="S543" s="91"/>
      <c r="T543" s="91"/>
      <c r="U543" s="91"/>
      <c r="V543" s="91"/>
      <c r="W543" s="91"/>
      <c r="X543" s="91"/>
      <c r="Y543" s="91"/>
      <c r="Z543" s="93"/>
    </row>
    <row r="544" spans="1:26" ht="15.75" x14ac:dyDescent="0.25">
      <c r="A544" s="88"/>
      <c r="B544" s="88"/>
      <c r="C544" s="89"/>
      <c r="D544" s="90"/>
      <c r="E544" s="90"/>
      <c r="F544" s="89"/>
      <c r="G544" s="90"/>
      <c r="H544" s="90"/>
      <c r="I544" s="91"/>
      <c r="J544" s="91"/>
      <c r="K544" s="92"/>
      <c r="L544" s="88"/>
      <c r="M544" s="88"/>
      <c r="N544" s="90"/>
      <c r="O544" s="90"/>
      <c r="P544" s="89"/>
      <c r="Q544" s="91"/>
      <c r="R544" s="90"/>
      <c r="S544" s="91"/>
      <c r="T544" s="91"/>
      <c r="U544" s="91"/>
      <c r="V544" s="91"/>
      <c r="W544" s="91"/>
      <c r="X544" s="91"/>
      <c r="Y544" s="91"/>
      <c r="Z544" s="93"/>
    </row>
    <row r="545" spans="1:26" ht="15.75" x14ac:dyDescent="0.25">
      <c r="A545" s="88"/>
      <c r="B545" s="88"/>
      <c r="C545" s="89"/>
      <c r="D545" s="90"/>
      <c r="E545" s="90"/>
      <c r="F545" s="89"/>
      <c r="G545" s="90"/>
      <c r="H545" s="90"/>
      <c r="I545" s="91"/>
      <c r="J545" s="91"/>
      <c r="K545" s="92"/>
      <c r="L545" s="88"/>
      <c r="M545" s="88"/>
      <c r="N545" s="90"/>
      <c r="O545" s="90"/>
      <c r="P545" s="89"/>
      <c r="Q545" s="91"/>
      <c r="R545" s="90"/>
      <c r="S545" s="91"/>
      <c r="T545" s="91"/>
      <c r="U545" s="91"/>
      <c r="V545" s="91"/>
      <c r="W545" s="91"/>
      <c r="X545" s="91"/>
      <c r="Y545" s="91"/>
      <c r="Z545" s="93"/>
    </row>
    <row r="546" spans="1:26" ht="15.75" x14ac:dyDescent="0.25">
      <c r="A546" s="88"/>
      <c r="B546" s="88"/>
      <c r="C546" s="89"/>
      <c r="D546" s="90"/>
      <c r="E546" s="90"/>
      <c r="F546" s="89"/>
      <c r="G546" s="90"/>
      <c r="H546" s="90"/>
      <c r="I546" s="91"/>
      <c r="J546" s="91"/>
      <c r="K546" s="92"/>
      <c r="L546" s="88"/>
      <c r="M546" s="88"/>
      <c r="N546" s="90"/>
      <c r="O546" s="90"/>
      <c r="P546" s="89"/>
      <c r="Q546" s="91"/>
      <c r="R546" s="90"/>
      <c r="S546" s="91"/>
      <c r="T546" s="91"/>
      <c r="U546" s="91"/>
      <c r="V546" s="91"/>
      <c r="W546" s="91"/>
      <c r="X546" s="91"/>
      <c r="Y546" s="91"/>
      <c r="Z546" s="93"/>
    </row>
    <row r="547" spans="1:26" ht="15.75" x14ac:dyDescent="0.25">
      <c r="A547" s="88"/>
      <c r="B547" s="88"/>
      <c r="C547" s="89"/>
      <c r="D547" s="90"/>
      <c r="E547" s="90"/>
      <c r="F547" s="89"/>
      <c r="G547" s="90"/>
      <c r="H547" s="90"/>
      <c r="I547" s="91"/>
      <c r="J547" s="91"/>
      <c r="K547" s="92"/>
      <c r="L547" s="88"/>
      <c r="M547" s="88"/>
      <c r="N547" s="90"/>
      <c r="O547" s="90"/>
      <c r="P547" s="89"/>
      <c r="Q547" s="91"/>
      <c r="R547" s="90"/>
      <c r="S547" s="91"/>
      <c r="T547" s="91"/>
      <c r="U547" s="91"/>
      <c r="V547" s="91"/>
      <c r="W547" s="91"/>
      <c r="X547" s="91"/>
      <c r="Y547" s="91"/>
      <c r="Z547" s="93"/>
    </row>
    <row r="548" spans="1:26" ht="15.75" x14ac:dyDescent="0.25">
      <c r="A548" s="88"/>
      <c r="B548" s="88"/>
      <c r="C548" s="89"/>
      <c r="D548" s="90"/>
      <c r="E548" s="90"/>
      <c r="F548" s="89"/>
      <c r="G548" s="90"/>
      <c r="H548" s="90"/>
      <c r="I548" s="91"/>
      <c r="J548" s="91"/>
      <c r="K548" s="92"/>
      <c r="L548" s="88"/>
      <c r="M548" s="88"/>
      <c r="N548" s="90"/>
      <c r="O548" s="90"/>
      <c r="P548" s="89"/>
      <c r="Q548" s="91"/>
      <c r="R548" s="90"/>
      <c r="S548" s="91"/>
      <c r="T548" s="91"/>
      <c r="U548" s="91"/>
      <c r="V548" s="91"/>
      <c r="W548" s="91"/>
      <c r="X548" s="91"/>
      <c r="Y548" s="91"/>
      <c r="Z548" s="93"/>
    </row>
    <row r="549" spans="1:26" ht="15.75" x14ac:dyDescent="0.25">
      <c r="A549" s="88"/>
      <c r="B549" s="88"/>
      <c r="C549" s="89"/>
      <c r="D549" s="90"/>
      <c r="E549" s="90"/>
      <c r="F549" s="89"/>
      <c r="G549" s="90"/>
      <c r="H549" s="90"/>
      <c r="I549" s="91"/>
      <c r="J549" s="91"/>
      <c r="K549" s="92"/>
      <c r="L549" s="88"/>
      <c r="M549" s="88"/>
      <c r="N549" s="90"/>
      <c r="O549" s="90"/>
      <c r="P549" s="89"/>
      <c r="Q549" s="91"/>
      <c r="R549" s="90"/>
      <c r="S549" s="91"/>
      <c r="T549" s="91"/>
      <c r="U549" s="91"/>
      <c r="V549" s="91"/>
      <c r="W549" s="91"/>
      <c r="X549" s="91"/>
      <c r="Y549" s="91"/>
      <c r="Z549" s="93"/>
    </row>
    <row r="550" spans="1:26" ht="15.75" x14ac:dyDescent="0.25">
      <c r="A550" s="88"/>
      <c r="B550" s="88"/>
      <c r="C550" s="89"/>
      <c r="D550" s="90"/>
      <c r="E550" s="90"/>
      <c r="F550" s="89"/>
      <c r="G550" s="90"/>
      <c r="H550" s="90"/>
      <c r="I550" s="91"/>
      <c r="J550" s="91"/>
      <c r="K550" s="92"/>
      <c r="L550" s="88"/>
      <c r="M550" s="88"/>
      <c r="N550" s="90"/>
      <c r="O550" s="90"/>
      <c r="P550" s="89"/>
      <c r="Q550" s="91"/>
      <c r="R550" s="90"/>
      <c r="S550" s="91"/>
      <c r="T550" s="91"/>
      <c r="U550" s="91"/>
      <c r="V550" s="91"/>
      <c r="W550" s="91"/>
      <c r="X550" s="91"/>
      <c r="Y550" s="91"/>
      <c r="Z550" s="93"/>
    </row>
    <row r="551" spans="1:26" ht="15.75" x14ac:dyDescent="0.25">
      <c r="A551" s="88"/>
      <c r="B551" s="88"/>
      <c r="C551" s="89"/>
      <c r="D551" s="90"/>
      <c r="E551" s="90"/>
      <c r="F551" s="89"/>
      <c r="G551" s="90"/>
      <c r="H551" s="90"/>
      <c r="I551" s="91"/>
      <c r="J551" s="91"/>
      <c r="K551" s="92"/>
      <c r="L551" s="88"/>
      <c r="M551" s="88"/>
      <c r="N551" s="90"/>
      <c r="O551" s="90"/>
      <c r="P551" s="89"/>
      <c r="Q551" s="91"/>
      <c r="R551" s="90"/>
      <c r="S551" s="91"/>
      <c r="T551" s="91"/>
      <c r="U551" s="91"/>
      <c r="V551" s="91"/>
      <c r="W551" s="91"/>
      <c r="X551" s="91"/>
      <c r="Y551" s="91"/>
      <c r="Z551" s="93"/>
    </row>
    <row r="552" spans="1:26" ht="15.75" x14ac:dyDescent="0.25">
      <c r="A552" s="88"/>
      <c r="B552" s="88"/>
      <c r="C552" s="89"/>
      <c r="D552" s="90"/>
      <c r="E552" s="90"/>
      <c r="F552" s="89"/>
      <c r="G552" s="90"/>
      <c r="H552" s="90"/>
      <c r="I552" s="91"/>
      <c r="J552" s="91"/>
      <c r="K552" s="92"/>
      <c r="L552" s="88"/>
      <c r="M552" s="88"/>
      <c r="N552" s="90"/>
      <c r="O552" s="90"/>
      <c r="P552" s="89"/>
      <c r="Q552" s="91"/>
      <c r="R552" s="90"/>
      <c r="S552" s="91"/>
      <c r="T552" s="91"/>
      <c r="U552" s="91"/>
      <c r="V552" s="91"/>
      <c r="W552" s="91"/>
      <c r="X552" s="91"/>
      <c r="Y552" s="91"/>
      <c r="Z552" s="93"/>
    </row>
    <row r="553" spans="1:26" ht="15.75" x14ac:dyDescent="0.25">
      <c r="A553" s="88"/>
      <c r="B553" s="88"/>
      <c r="C553" s="89"/>
      <c r="D553" s="90"/>
      <c r="E553" s="90"/>
      <c r="F553" s="89"/>
      <c r="G553" s="90"/>
      <c r="H553" s="90"/>
      <c r="I553" s="91"/>
      <c r="J553" s="91"/>
      <c r="K553" s="92"/>
      <c r="L553" s="88"/>
      <c r="M553" s="88"/>
      <c r="N553" s="90"/>
      <c r="O553" s="90"/>
      <c r="P553" s="89"/>
      <c r="Q553" s="91"/>
      <c r="R553" s="90"/>
      <c r="S553" s="91"/>
      <c r="T553" s="91"/>
      <c r="U553" s="91"/>
      <c r="V553" s="91"/>
      <c r="W553" s="91"/>
      <c r="X553" s="91"/>
      <c r="Y553" s="91"/>
      <c r="Z553" s="93"/>
    </row>
    <row r="554" spans="1:26" ht="15.75" x14ac:dyDescent="0.25">
      <c r="A554" s="88"/>
      <c r="B554" s="88"/>
      <c r="C554" s="89"/>
      <c r="D554" s="90"/>
      <c r="E554" s="90"/>
      <c r="F554" s="89"/>
      <c r="G554" s="90"/>
      <c r="H554" s="90"/>
      <c r="I554" s="91"/>
      <c r="J554" s="91"/>
      <c r="K554" s="92"/>
      <c r="L554" s="88"/>
      <c r="M554" s="88"/>
      <c r="N554" s="90"/>
      <c r="O554" s="90"/>
      <c r="P554" s="89"/>
      <c r="Q554" s="91"/>
      <c r="R554" s="90"/>
      <c r="S554" s="91"/>
      <c r="T554" s="91"/>
      <c r="U554" s="91"/>
      <c r="V554" s="91"/>
      <c r="W554" s="91"/>
      <c r="X554" s="91"/>
      <c r="Y554" s="91"/>
      <c r="Z554" s="93"/>
    </row>
    <row r="555" spans="1:26" ht="15.75" x14ac:dyDescent="0.25">
      <c r="A555" s="88"/>
      <c r="B555" s="88"/>
      <c r="C555" s="89"/>
      <c r="D555" s="90"/>
      <c r="E555" s="90"/>
      <c r="F555" s="89"/>
      <c r="G555" s="90"/>
      <c r="H555" s="90"/>
      <c r="I555" s="91"/>
      <c r="J555" s="91"/>
      <c r="K555" s="92"/>
      <c r="L555" s="88"/>
      <c r="M555" s="88"/>
      <c r="N555" s="90"/>
      <c r="O555" s="90"/>
      <c r="P555" s="89"/>
      <c r="Q555" s="91"/>
      <c r="R555" s="90"/>
      <c r="S555" s="91"/>
      <c r="T555" s="91"/>
      <c r="U555" s="91"/>
      <c r="V555" s="91"/>
      <c r="W555" s="91"/>
      <c r="X555" s="91"/>
      <c r="Y555" s="91"/>
      <c r="Z555" s="93"/>
    </row>
    <row r="556" spans="1:26" ht="15.75" x14ac:dyDescent="0.25">
      <c r="A556" s="88"/>
      <c r="B556" s="88"/>
      <c r="C556" s="89"/>
      <c r="D556" s="90"/>
      <c r="E556" s="90"/>
      <c r="F556" s="89"/>
      <c r="G556" s="90"/>
      <c r="H556" s="90"/>
      <c r="I556" s="91"/>
      <c r="J556" s="91"/>
      <c r="K556" s="92"/>
      <c r="L556" s="88"/>
      <c r="M556" s="88"/>
      <c r="N556" s="90"/>
      <c r="O556" s="90"/>
      <c r="P556" s="89"/>
      <c r="Q556" s="91"/>
      <c r="R556" s="90"/>
      <c r="S556" s="91"/>
      <c r="T556" s="91"/>
      <c r="U556" s="91"/>
      <c r="V556" s="91"/>
      <c r="W556" s="91"/>
      <c r="X556" s="91"/>
      <c r="Y556" s="91"/>
      <c r="Z556" s="93"/>
    </row>
    <row r="557" spans="1:26" ht="15.75" x14ac:dyDescent="0.25">
      <c r="A557" s="88"/>
      <c r="B557" s="88"/>
      <c r="C557" s="89"/>
      <c r="D557" s="90"/>
      <c r="E557" s="90"/>
      <c r="F557" s="89"/>
      <c r="G557" s="90"/>
      <c r="H557" s="90"/>
      <c r="I557" s="91"/>
      <c r="J557" s="91"/>
      <c r="K557" s="92"/>
      <c r="L557" s="88"/>
      <c r="M557" s="88"/>
      <c r="N557" s="90"/>
      <c r="O557" s="90"/>
      <c r="P557" s="89"/>
      <c r="Q557" s="91"/>
      <c r="R557" s="90"/>
      <c r="S557" s="91"/>
      <c r="T557" s="91"/>
      <c r="U557" s="91"/>
      <c r="V557" s="91"/>
      <c r="W557" s="91"/>
      <c r="X557" s="91"/>
      <c r="Y557" s="91"/>
      <c r="Z557" s="93"/>
    </row>
    <row r="558" spans="1:26" ht="15.75" x14ac:dyDescent="0.25">
      <c r="A558" s="88"/>
      <c r="B558" s="88"/>
      <c r="C558" s="89"/>
      <c r="D558" s="90"/>
      <c r="E558" s="90"/>
      <c r="F558" s="89"/>
      <c r="G558" s="90"/>
      <c r="H558" s="90"/>
      <c r="I558" s="91"/>
      <c r="J558" s="91"/>
      <c r="K558" s="92"/>
      <c r="L558" s="88"/>
      <c r="M558" s="88"/>
      <c r="N558" s="90"/>
      <c r="O558" s="90"/>
      <c r="P558" s="89"/>
      <c r="Q558" s="91"/>
      <c r="R558" s="90"/>
      <c r="S558" s="91"/>
      <c r="T558" s="91"/>
      <c r="U558" s="91"/>
      <c r="V558" s="91"/>
      <c r="W558" s="91"/>
      <c r="X558" s="91"/>
      <c r="Y558" s="91"/>
      <c r="Z558" s="93"/>
    </row>
    <row r="559" spans="1:26" ht="15.75" x14ac:dyDescent="0.25">
      <c r="A559" s="88"/>
      <c r="B559" s="88"/>
      <c r="C559" s="89"/>
      <c r="D559" s="90"/>
      <c r="E559" s="90"/>
      <c r="F559" s="89"/>
      <c r="G559" s="90"/>
      <c r="H559" s="90"/>
      <c r="I559" s="91"/>
      <c r="J559" s="91"/>
      <c r="K559" s="92"/>
      <c r="L559" s="88"/>
      <c r="M559" s="88"/>
      <c r="N559" s="90"/>
      <c r="O559" s="90"/>
      <c r="P559" s="89"/>
      <c r="Q559" s="91"/>
      <c r="R559" s="90"/>
      <c r="S559" s="91"/>
      <c r="T559" s="91"/>
      <c r="U559" s="91"/>
      <c r="V559" s="91"/>
      <c r="W559" s="91"/>
      <c r="X559" s="91"/>
      <c r="Y559" s="91"/>
      <c r="Z559" s="93"/>
    </row>
    <row r="560" spans="1:26" ht="15.75" x14ac:dyDescent="0.25">
      <c r="A560" s="88"/>
      <c r="B560" s="88"/>
      <c r="C560" s="89"/>
      <c r="D560" s="90"/>
      <c r="E560" s="90"/>
      <c r="F560" s="89"/>
      <c r="G560" s="90"/>
      <c r="H560" s="90"/>
      <c r="I560" s="91"/>
      <c r="J560" s="91"/>
      <c r="K560" s="92"/>
      <c r="L560" s="88"/>
      <c r="M560" s="88"/>
      <c r="N560" s="90"/>
      <c r="O560" s="90"/>
      <c r="P560" s="89"/>
      <c r="Q560" s="91"/>
      <c r="R560" s="90"/>
      <c r="S560" s="91"/>
      <c r="T560" s="91"/>
      <c r="U560" s="91"/>
      <c r="V560" s="91"/>
      <c r="W560" s="91"/>
      <c r="X560" s="91"/>
      <c r="Y560" s="91"/>
      <c r="Z560" s="93"/>
    </row>
    <row r="561" spans="1:26" ht="15.75" x14ac:dyDescent="0.25">
      <c r="A561" s="88"/>
      <c r="B561" s="88"/>
      <c r="C561" s="89"/>
      <c r="D561" s="90"/>
      <c r="E561" s="90"/>
      <c r="F561" s="89"/>
      <c r="G561" s="90"/>
      <c r="H561" s="90"/>
      <c r="I561" s="91"/>
      <c r="J561" s="91"/>
      <c r="K561" s="92"/>
      <c r="L561" s="88"/>
      <c r="M561" s="88"/>
      <c r="N561" s="90"/>
      <c r="O561" s="90"/>
      <c r="P561" s="89"/>
      <c r="Q561" s="91"/>
      <c r="R561" s="90"/>
      <c r="S561" s="91"/>
      <c r="T561" s="91"/>
      <c r="U561" s="91"/>
      <c r="V561" s="91"/>
      <c r="W561" s="91"/>
      <c r="X561" s="91"/>
      <c r="Y561" s="91"/>
      <c r="Z561" s="93"/>
    </row>
    <row r="562" spans="1:26" ht="15.75" x14ac:dyDescent="0.25">
      <c r="A562" s="88"/>
      <c r="B562" s="88"/>
      <c r="C562" s="89"/>
      <c r="D562" s="90"/>
      <c r="E562" s="90"/>
      <c r="F562" s="89"/>
      <c r="G562" s="90"/>
      <c r="H562" s="90"/>
      <c r="I562" s="91"/>
      <c r="J562" s="91"/>
      <c r="K562" s="92"/>
      <c r="L562" s="88"/>
      <c r="M562" s="88"/>
      <c r="N562" s="90"/>
      <c r="O562" s="90"/>
      <c r="P562" s="89"/>
      <c r="Q562" s="91"/>
      <c r="R562" s="90"/>
      <c r="S562" s="91"/>
      <c r="T562" s="91"/>
      <c r="U562" s="91"/>
      <c r="V562" s="91"/>
      <c r="W562" s="91"/>
      <c r="X562" s="91"/>
      <c r="Y562" s="91"/>
      <c r="Z562" s="93"/>
    </row>
    <row r="563" spans="1:26" ht="15.75" x14ac:dyDescent="0.25">
      <c r="A563" s="88"/>
      <c r="B563" s="88"/>
      <c r="C563" s="89"/>
      <c r="D563" s="90"/>
      <c r="E563" s="90"/>
      <c r="F563" s="89"/>
      <c r="G563" s="90"/>
      <c r="H563" s="90"/>
      <c r="I563" s="91"/>
      <c r="J563" s="91"/>
      <c r="K563" s="92"/>
      <c r="L563" s="88"/>
      <c r="M563" s="88"/>
      <c r="N563" s="90"/>
      <c r="O563" s="90"/>
      <c r="P563" s="89"/>
      <c r="Q563" s="91"/>
      <c r="R563" s="90"/>
      <c r="S563" s="91"/>
      <c r="T563" s="91"/>
      <c r="U563" s="91"/>
      <c r="V563" s="91"/>
      <c r="W563" s="91"/>
      <c r="X563" s="91"/>
      <c r="Y563" s="91"/>
      <c r="Z563" s="93"/>
    </row>
    <row r="564" spans="1:26" ht="15.75" x14ac:dyDescent="0.25">
      <c r="A564" s="88"/>
      <c r="B564" s="88"/>
      <c r="C564" s="89"/>
      <c r="D564" s="90"/>
      <c r="E564" s="90"/>
      <c r="F564" s="89"/>
      <c r="G564" s="90"/>
      <c r="H564" s="90"/>
      <c r="I564" s="91"/>
      <c r="J564" s="91"/>
      <c r="K564" s="92"/>
      <c r="L564" s="88"/>
      <c r="M564" s="88"/>
      <c r="N564" s="90"/>
      <c r="O564" s="90"/>
      <c r="P564" s="89"/>
      <c r="Q564" s="91"/>
      <c r="R564" s="90"/>
      <c r="S564" s="91"/>
      <c r="T564" s="91"/>
      <c r="U564" s="91"/>
      <c r="V564" s="91"/>
      <c r="W564" s="91"/>
      <c r="X564" s="91"/>
      <c r="Y564" s="91"/>
      <c r="Z564" s="93"/>
    </row>
    <row r="565" spans="1:26" ht="15.75" x14ac:dyDescent="0.25">
      <c r="A565" s="88"/>
      <c r="B565" s="88"/>
      <c r="C565" s="89"/>
      <c r="D565" s="90"/>
      <c r="E565" s="90"/>
      <c r="F565" s="89"/>
      <c r="G565" s="90"/>
      <c r="H565" s="90"/>
      <c r="I565" s="91"/>
      <c r="J565" s="91"/>
      <c r="K565" s="92"/>
      <c r="L565" s="88"/>
      <c r="M565" s="88"/>
      <c r="N565" s="90"/>
      <c r="O565" s="90"/>
      <c r="P565" s="89"/>
      <c r="Q565" s="91"/>
      <c r="R565" s="90"/>
      <c r="S565" s="91"/>
      <c r="T565" s="91"/>
      <c r="U565" s="91"/>
      <c r="V565" s="91"/>
      <c r="W565" s="91"/>
      <c r="X565" s="91"/>
      <c r="Y565" s="91"/>
      <c r="Z565" s="93"/>
    </row>
    <row r="566" spans="1:26" ht="15.75" x14ac:dyDescent="0.25">
      <c r="A566" s="88"/>
      <c r="B566" s="88"/>
      <c r="C566" s="89"/>
      <c r="D566" s="90"/>
      <c r="E566" s="90"/>
      <c r="F566" s="89"/>
      <c r="G566" s="90"/>
      <c r="H566" s="90"/>
      <c r="I566" s="91"/>
      <c r="J566" s="91"/>
      <c r="K566" s="92"/>
      <c r="L566" s="88"/>
      <c r="M566" s="88"/>
      <c r="N566" s="90"/>
      <c r="O566" s="90"/>
      <c r="P566" s="89"/>
      <c r="Q566" s="91"/>
      <c r="R566" s="90"/>
      <c r="S566" s="91"/>
      <c r="T566" s="91"/>
      <c r="U566" s="91"/>
      <c r="V566" s="91"/>
      <c r="W566" s="91"/>
      <c r="X566" s="91"/>
      <c r="Y566" s="91"/>
      <c r="Z566" s="93"/>
    </row>
    <row r="567" spans="1:26" ht="15.75" x14ac:dyDescent="0.25">
      <c r="A567" s="88"/>
      <c r="B567" s="88"/>
      <c r="C567" s="89"/>
      <c r="D567" s="90"/>
      <c r="E567" s="90"/>
      <c r="F567" s="89"/>
      <c r="G567" s="90"/>
      <c r="H567" s="90"/>
      <c r="I567" s="91"/>
      <c r="J567" s="91"/>
      <c r="K567" s="92"/>
      <c r="L567" s="88"/>
      <c r="M567" s="88"/>
      <c r="N567" s="90"/>
      <c r="O567" s="90"/>
      <c r="P567" s="89"/>
      <c r="Q567" s="91"/>
      <c r="R567" s="90"/>
      <c r="S567" s="91"/>
      <c r="T567" s="91"/>
      <c r="U567" s="91"/>
      <c r="V567" s="91"/>
      <c r="W567" s="91"/>
      <c r="X567" s="91"/>
      <c r="Y567" s="91"/>
      <c r="Z567" s="93"/>
    </row>
    <row r="568" spans="1:26" ht="15.75" x14ac:dyDescent="0.25">
      <c r="A568" s="88"/>
      <c r="B568" s="88"/>
      <c r="C568" s="89"/>
      <c r="D568" s="90"/>
      <c r="E568" s="90"/>
      <c r="F568" s="89"/>
      <c r="G568" s="90"/>
      <c r="H568" s="90"/>
      <c r="I568" s="91"/>
      <c r="J568" s="91"/>
      <c r="K568" s="92"/>
      <c r="L568" s="88"/>
      <c r="M568" s="88"/>
      <c r="N568" s="90"/>
      <c r="O568" s="90"/>
      <c r="P568" s="89"/>
      <c r="Q568" s="91"/>
      <c r="R568" s="90"/>
      <c r="S568" s="91"/>
      <c r="T568" s="91"/>
      <c r="U568" s="91"/>
      <c r="V568" s="91"/>
      <c r="W568" s="91"/>
      <c r="X568" s="91"/>
      <c r="Y568" s="91"/>
      <c r="Z568" s="93"/>
    </row>
    <row r="569" spans="1:26" ht="15.75" x14ac:dyDescent="0.25">
      <c r="A569" s="88"/>
      <c r="B569" s="88"/>
      <c r="C569" s="89"/>
      <c r="D569" s="90"/>
      <c r="E569" s="90"/>
      <c r="F569" s="89"/>
      <c r="G569" s="90"/>
      <c r="H569" s="90"/>
      <c r="I569" s="91"/>
      <c r="J569" s="91"/>
      <c r="K569" s="92"/>
      <c r="L569" s="88"/>
      <c r="M569" s="88"/>
      <c r="N569" s="90"/>
      <c r="O569" s="90"/>
      <c r="P569" s="89"/>
      <c r="Q569" s="91"/>
      <c r="R569" s="90"/>
      <c r="S569" s="91"/>
      <c r="T569" s="91"/>
      <c r="U569" s="91"/>
      <c r="V569" s="91"/>
      <c r="W569" s="91"/>
      <c r="X569" s="91"/>
      <c r="Y569" s="91"/>
      <c r="Z569" s="93"/>
    </row>
    <row r="570" spans="1:26" ht="15.75" x14ac:dyDescent="0.25">
      <c r="A570" s="88"/>
      <c r="B570" s="88"/>
      <c r="C570" s="89"/>
      <c r="D570" s="90"/>
      <c r="E570" s="90"/>
      <c r="F570" s="89"/>
      <c r="G570" s="90"/>
      <c r="H570" s="90"/>
      <c r="I570" s="91"/>
      <c r="J570" s="91"/>
      <c r="K570" s="92"/>
      <c r="L570" s="88"/>
      <c r="M570" s="88"/>
      <c r="N570" s="90"/>
      <c r="O570" s="90"/>
      <c r="P570" s="89"/>
      <c r="Q570" s="91"/>
      <c r="R570" s="90"/>
      <c r="S570" s="91"/>
      <c r="T570" s="91"/>
      <c r="U570" s="91"/>
      <c r="V570" s="91"/>
      <c r="W570" s="91"/>
      <c r="X570" s="91"/>
      <c r="Y570" s="91"/>
      <c r="Z570" s="93"/>
    </row>
    <row r="571" spans="1:26" ht="15.75" x14ac:dyDescent="0.25">
      <c r="A571" s="88"/>
      <c r="B571" s="88"/>
      <c r="C571" s="89"/>
      <c r="D571" s="90"/>
      <c r="E571" s="90"/>
      <c r="F571" s="89"/>
      <c r="G571" s="90"/>
      <c r="H571" s="90"/>
      <c r="I571" s="91"/>
      <c r="J571" s="91"/>
      <c r="K571" s="92"/>
      <c r="L571" s="88"/>
      <c r="M571" s="88"/>
      <c r="N571" s="90"/>
      <c r="O571" s="90"/>
      <c r="P571" s="89"/>
      <c r="Q571" s="91"/>
      <c r="R571" s="90"/>
      <c r="S571" s="91"/>
      <c r="T571" s="91"/>
      <c r="U571" s="91"/>
      <c r="V571" s="91"/>
      <c r="W571" s="91"/>
      <c r="X571" s="91"/>
      <c r="Y571" s="91"/>
      <c r="Z571" s="93"/>
    </row>
    <row r="572" spans="1:26" ht="15.75" x14ac:dyDescent="0.25">
      <c r="A572" s="88"/>
      <c r="B572" s="88"/>
      <c r="C572" s="89"/>
      <c r="D572" s="90"/>
      <c r="E572" s="90"/>
      <c r="F572" s="89"/>
      <c r="G572" s="90"/>
      <c r="H572" s="90"/>
      <c r="I572" s="91"/>
      <c r="J572" s="91"/>
      <c r="K572" s="92"/>
      <c r="L572" s="88"/>
      <c r="M572" s="88"/>
      <c r="N572" s="90"/>
      <c r="O572" s="90"/>
      <c r="P572" s="89"/>
      <c r="Q572" s="91"/>
      <c r="R572" s="90"/>
      <c r="S572" s="91"/>
      <c r="T572" s="91"/>
      <c r="U572" s="91"/>
      <c r="V572" s="91"/>
      <c r="W572" s="91"/>
      <c r="X572" s="91"/>
      <c r="Y572" s="91"/>
      <c r="Z572" s="93"/>
    </row>
    <row r="573" spans="1:26" ht="15.75" x14ac:dyDescent="0.25">
      <c r="A573" s="88"/>
      <c r="B573" s="88"/>
      <c r="C573" s="89"/>
      <c r="D573" s="90"/>
      <c r="E573" s="90"/>
      <c r="F573" s="89"/>
      <c r="G573" s="90"/>
      <c r="H573" s="90"/>
      <c r="I573" s="91"/>
      <c r="J573" s="91"/>
      <c r="K573" s="92"/>
      <c r="L573" s="88"/>
      <c r="M573" s="88"/>
      <c r="N573" s="90"/>
      <c r="O573" s="90"/>
      <c r="P573" s="89"/>
      <c r="Q573" s="91"/>
      <c r="R573" s="90"/>
      <c r="S573" s="91"/>
      <c r="T573" s="91"/>
      <c r="U573" s="91"/>
      <c r="V573" s="91"/>
      <c r="W573" s="91"/>
      <c r="X573" s="91"/>
      <c r="Y573" s="91"/>
      <c r="Z573" s="93"/>
    </row>
    <row r="574" spans="1:26" ht="15.75" x14ac:dyDescent="0.25">
      <c r="A574" s="88"/>
      <c r="B574" s="88"/>
      <c r="C574" s="89"/>
      <c r="D574" s="90"/>
      <c r="E574" s="90"/>
      <c r="F574" s="89"/>
      <c r="G574" s="90"/>
      <c r="H574" s="90"/>
      <c r="I574" s="91"/>
      <c r="J574" s="91"/>
      <c r="K574" s="92"/>
      <c r="L574" s="88"/>
      <c r="M574" s="88"/>
      <c r="N574" s="90"/>
      <c r="O574" s="90"/>
      <c r="P574" s="89"/>
      <c r="Q574" s="91"/>
      <c r="R574" s="90"/>
      <c r="S574" s="91"/>
      <c r="T574" s="91"/>
      <c r="U574" s="91"/>
      <c r="V574" s="91"/>
      <c r="W574" s="91"/>
      <c r="X574" s="91"/>
      <c r="Y574" s="91"/>
      <c r="Z574" s="93"/>
    </row>
    <row r="575" spans="1:26" ht="15.75" x14ac:dyDescent="0.25">
      <c r="A575" s="88"/>
      <c r="B575" s="88"/>
      <c r="C575" s="89"/>
      <c r="D575" s="90"/>
      <c r="E575" s="90"/>
      <c r="F575" s="89"/>
      <c r="G575" s="90"/>
      <c r="H575" s="90"/>
      <c r="I575" s="91"/>
      <c r="J575" s="91"/>
      <c r="K575" s="92"/>
      <c r="L575" s="88"/>
      <c r="M575" s="88"/>
      <c r="N575" s="90"/>
      <c r="O575" s="90"/>
      <c r="P575" s="89"/>
      <c r="Q575" s="91"/>
      <c r="R575" s="90"/>
      <c r="S575" s="91"/>
      <c r="T575" s="91"/>
      <c r="U575" s="91"/>
      <c r="V575" s="91"/>
      <c r="W575" s="91"/>
      <c r="X575" s="91"/>
      <c r="Y575" s="91"/>
      <c r="Z575" s="93"/>
    </row>
    <row r="576" spans="1:26" ht="15.75" x14ac:dyDescent="0.25">
      <c r="A576" s="88"/>
      <c r="B576" s="88"/>
      <c r="C576" s="89"/>
      <c r="D576" s="90"/>
      <c r="E576" s="90"/>
      <c r="F576" s="89"/>
      <c r="G576" s="90"/>
      <c r="H576" s="90"/>
      <c r="I576" s="91"/>
      <c r="J576" s="91"/>
      <c r="K576" s="92"/>
      <c r="L576" s="88"/>
      <c r="M576" s="88"/>
      <c r="N576" s="90"/>
      <c r="O576" s="90"/>
      <c r="P576" s="89"/>
      <c r="Q576" s="91"/>
      <c r="R576" s="90"/>
      <c r="S576" s="91"/>
      <c r="T576" s="91"/>
      <c r="U576" s="91"/>
      <c r="V576" s="91"/>
      <c r="W576" s="91"/>
      <c r="X576" s="91"/>
      <c r="Y576" s="91"/>
      <c r="Z576" s="93"/>
    </row>
    <row r="577" spans="1:26" ht="15.75" x14ac:dyDescent="0.25">
      <c r="A577" s="88"/>
      <c r="B577" s="88"/>
      <c r="C577" s="89"/>
      <c r="D577" s="90"/>
      <c r="E577" s="90"/>
      <c r="F577" s="89"/>
      <c r="G577" s="90"/>
      <c r="H577" s="90"/>
      <c r="I577" s="91"/>
      <c r="J577" s="91"/>
      <c r="K577" s="92"/>
      <c r="L577" s="88"/>
      <c r="M577" s="88"/>
      <c r="N577" s="90"/>
      <c r="O577" s="90"/>
      <c r="P577" s="89"/>
      <c r="Q577" s="91"/>
      <c r="R577" s="90"/>
      <c r="S577" s="91"/>
      <c r="T577" s="91"/>
      <c r="U577" s="91"/>
      <c r="V577" s="91"/>
      <c r="W577" s="91"/>
      <c r="X577" s="91"/>
      <c r="Y577" s="91"/>
      <c r="Z577" s="93"/>
    </row>
    <row r="578" spans="1:26" ht="15.75" x14ac:dyDescent="0.25">
      <c r="A578" s="88"/>
      <c r="B578" s="88"/>
      <c r="C578" s="89"/>
      <c r="D578" s="90"/>
      <c r="E578" s="90"/>
      <c r="F578" s="89"/>
      <c r="G578" s="90"/>
      <c r="H578" s="90"/>
      <c r="I578" s="91"/>
      <c r="J578" s="91"/>
      <c r="K578" s="92"/>
      <c r="L578" s="88"/>
      <c r="M578" s="88"/>
      <c r="N578" s="90"/>
      <c r="O578" s="90"/>
      <c r="P578" s="89"/>
      <c r="Q578" s="91"/>
      <c r="R578" s="90"/>
      <c r="S578" s="91"/>
      <c r="T578" s="91"/>
      <c r="U578" s="91"/>
      <c r="V578" s="91"/>
      <c r="W578" s="91"/>
      <c r="X578" s="91"/>
      <c r="Y578" s="91"/>
      <c r="Z578" s="93"/>
    </row>
    <row r="579" spans="1:26" ht="15.75" x14ac:dyDescent="0.25">
      <c r="A579" s="88"/>
      <c r="B579" s="88"/>
      <c r="C579" s="89"/>
      <c r="D579" s="90"/>
      <c r="E579" s="90"/>
      <c r="F579" s="89"/>
      <c r="G579" s="90"/>
      <c r="H579" s="90"/>
      <c r="I579" s="91"/>
      <c r="J579" s="91"/>
      <c r="K579" s="92"/>
      <c r="L579" s="88"/>
      <c r="M579" s="88"/>
      <c r="N579" s="90"/>
      <c r="O579" s="90"/>
      <c r="P579" s="89"/>
      <c r="Q579" s="91"/>
      <c r="R579" s="90"/>
      <c r="S579" s="91"/>
      <c r="T579" s="91"/>
      <c r="U579" s="91"/>
      <c r="V579" s="91"/>
      <c r="W579" s="91"/>
      <c r="X579" s="91"/>
      <c r="Y579" s="91"/>
      <c r="Z579" s="93"/>
    </row>
    <row r="580" spans="1:26" ht="15.75" x14ac:dyDescent="0.25">
      <c r="A580" s="88"/>
      <c r="B580" s="88"/>
      <c r="C580" s="89"/>
      <c r="D580" s="90"/>
      <c r="E580" s="90"/>
      <c r="F580" s="89"/>
      <c r="G580" s="90"/>
      <c r="H580" s="90"/>
      <c r="I580" s="91"/>
      <c r="J580" s="91"/>
      <c r="K580" s="92"/>
      <c r="L580" s="88"/>
      <c r="M580" s="88"/>
      <c r="N580" s="90"/>
      <c r="O580" s="90"/>
      <c r="P580" s="89"/>
      <c r="Q580" s="91"/>
      <c r="R580" s="90"/>
      <c r="S580" s="91"/>
      <c r="T580" s="91"/>
      <c r="U580" s="91"/>
      <c r="V580" s="91"/>
      <c r="W580" s="91"/>
      <c r="X580" s="91"/>
      <c r="Y580" s="91"/>
      <c r="Z580" s="93"/>
    </row>
    <row r="581" spans="1:26" ht="15.75" x14ac:dyDescent="0.25">
      <c r="A581" s="88"/>
      <c r="B581" s="88"/>
      <c r="C581" s="89"/>
      <c r="D581" s="90"/>
      <c r="E581" s="90"/>
      <c r="F581" s="89"/>
      <c r="G581" s="90"/>
      <c r="H581" s="90"/>
      <c r="I581" s="91"/>
      <c r="J581" s="91"/>
      <c r="K581" s="92"/>
      <c r="L581" s="88"/>
      <c r="M581" s="88"/>
      <c r="N581" s="90"/>
      <c r="O581" s="90"/>
      <c r="P581" s="89"/>
      <c r="Q581" s="91"/>
      <c r="R581" s="90"/>
      <c r="S581" s="91"/>
      <c r="T581" s="91"/>
      <c r="U581" s="91"/>
      <c r="V581" s="91"/>
      <c r="W581" s="91"/>
      <c r="X581" s="91"/>
      <c r="Y581" s="91"/>
      <c r="Z581" s="93"/>
    </row>
    <row r="582" spans="1:26" ht="15.75" x14ac:dyDescent="0.25">
      <c r="A582" s="88"/>
      <c r="B582" s="88"/>
      <c r="C582" s="89"/>
      <c r="D582" s="90"/>
      <c r="E582" s="90"/>
      <c r="F582" s="89"/>
      <c r="G582" s="90"/>
      <c r="H582" s="90"/>
      <c r="I582" s="91"/>
      <c r="J582" s="91"/>
      <c r="K582" s="92"/>
      <c r="L582" s="88"/>
      <c r="M582" s="88"/>
      <c r="N582" s="90"/>
      <c r="O582" s="90"/>
      <c r="P582" s="89"/>
      <c r="Q582" s="91"/>
      <c r="R582" s="90"/>
      <c r="S582" s="91"/>
      <c r="T582" s="91"/>
      <c r="U582" s="91"/>
      <c r="V582" s="91"/>
      <c r="W582" s="91"/>
      <c r="X582" s="91"/>
      <c r="Y582" s="91"/>
      <c r="Z582" s="93"/>
    </row>
    <row r="583" spans="1:26" ht="15.75" x14ac:dyDescent="0.25">
      <c r="A583" s="88"/>
      <c r="B583" s="88"/>
      <c r="C583" s="89"/>
      <c r="D583" s="90"/>
      <c r="E583" s="90"/>
      <c r="F583" s="89"/>
      <c r="G583" s="90"/>
      <c r="H583" s="90"/>
      <c r="I583" s="91"/>
      <c r="J583" s="91"/>
      <c r="K583" s="92"/>
      <c r="L583" s="88"/>
      <c r="M583" s="88"/>
      <c r="N583" s="90"/>
      <c r="O583" s="90"/>
      <c r="P583" s="89"/>
      <c r="Q583" s="91"/>
      <c r="R583" s="90"/>
      <c r="S583" s="91"/>
      <c r="T583" s="91"/>
      <c r="U583" s="91"/>
      <c r="V583" s="91"/>
      <c r="W583" s="91"/>
      <c r="X583" s="91"/>
      <c r="Y583" s="91"/>
      <c r="Z583" s="93"/>
    </row>
    <row r="584" spans="1:26" ht="15.75" x14ac:dyDescent="0.25">
      <c r="A584" s="88"/>
      <c r="B584" s="88"/>
      <c r="C584" s="89"/>
      <c r="D584" s="90"/>
      <c r="E584" s="90"/>
      <c r="F584" s="89"/>
      <c r="G584" s="90"/>
      <c r="H584" s="90"/>
      <c r="I584" s="91"/>
      <c r="J584" s="91"/>
      <c r="K584" s="92"/>
      <c r="L584" s="88"/>
      <c r="M584" s="88"/>
      <c r="N584" s="90"/>
      <c r="O584" s="90"/>
      <c r="P584" s="89"/>
      <c r="Q584" s="91"/>
      <c r="R584" s="90"/>
      <c r="S584" s="91"/>
      <c r="T584" s="91"/>
      <c r="U584" s="91"/>
      <c r="V584" s="91"/>
      <c r="W584" s="91"/>
      <c r="X584" s="91"/>
      <c r="Y584" s="91"/>
      <c r="Z584" s="93"/>
    </row>
    <row r="585" spans="1:26" ht="15.75" x14ac:dyDescent="0.25">
      <c r="A585" s="88"/>
      <c r="B585" s="88"/>
      <c r="C585" s="89"/>
      <c r="D585" s="90"/>
      <c r="E585" s="90"/>
      <c r="F585" s="89"/>
      <c r="G585" s="90"/>
      <c r="H585" s="90"/>
      <c r="I585" s="91"/>
      <c r="J585" s="91"/>
      <c r="K585" s="92"/>
      <c r="L585" s="88"/>
      <c r="M585" s="88"/>
      <c r="N585" s="90"/>
      <c r="O585" s="90"/>
      <c r="P585" s="89"/>
      <c r="Q585" s="91"/>
      <c r="R585" s="90"/>
      <c r="S585" s="91"/>
      <c r="T585" s="91"/>
      <c r="U585" s="91"/>
      <c r="V585" s="91"/>
      <c r="W585" s="91"/>
      <c r="X585" s="91"/>
      <c r="Y585" s="91"/>
      <c r="Z585" s="93"/>
    </row>
    <row r="586" spans="1:26" ht="15.75" x14ac:dyDescent="0.25">
      <c r="A586" s="88"/>
      <c r="B586" s="88"/>
      <c r="C586" s="89"/>
      <c r="D586" s="90"/>
      <c r="E586" s="90"/>
      <c r="F586" s="89"/>
      <c r="G586" s="90"/>
      <c r="H586" s="90"/>
      <c r="I586" s="91"/>
      <c r="J586" s="91"/>
      <c r="K586" s="92"/>
      <c r="L586" s="88"/>
      <c r="M586" s="88"/>
      <c r="N586" s="90"/>
      <c r="O586" s="90"/>
      <c r="P586" s="89"/>
      <c r="Q586" s="91"/>
      <c r="R586" s="90"/>
      <c r="S586" s="91"/>
      <c r="T586" s="91"/>
      <c r="U586" s="91"/>
      <c r="V586" s="91"/>
      <c r="W586" s="91"/>
      <c r="X586" s="91"/>
      <c r="Y586" s="91"/>
      <c r="Z586" s="93"/>
    </row>
    <row r="587" spans="1:26" ht="15.75" x14ac:dyDescent="0.25">
      <c r="A587" s="88"/>
      <c r="B587" s="88"/>
      <c r="C587" s="89"/>
      <c r="D587" s="90"/>
      <c r="E587" s="90"/>
      <c r="F587" s="89"/>
      <c r="G587" s="90"/>
      <c r="H587" s="90"/>
      <c r="I587" s="91"/>
      <c r="J587" s="91"/>
      <c r="K587" s="92"/>
      <c r="L587" s="88"/>
      <c r="M587" s="88"/>
      <c r="N587" s="90"/>
      <c r="O587" s="90"/>
      <c r="P587" s="89"/>
      <c r="Q587" s="91"/>
      <c r="R587" s="90"/>
      <c r="S587" s="91"/>
      <c r="T587" s="91"/>
      <c r="U587" s="91"/>
      <c r="V587" s="91"/>
      <c r="W587" s="91"/>
      <c r="X587" s="91"/>
      <c r="Y587" s="91"/>
      <c r="Z587" s="93"/>
    </row>
    <row r="588" spans="1:26" ht="15.75" x14ac:dyDescent="0.25">
      <c r="A588" s="88"/>
      <c r="B588" s="88"/>
      <c r="C588" s="89"/>
      <c r="D588" s="90"/>
      <c r="E588" s="90"/>
      <c r="F588" s="89"/>
      <c r="G588" s="90"/>
      <c r="H588" s="90"/>
      <c r="I588" s="91"/>
      <c r="J588" s="91"/>
      <c r="K588" s="92"/>
      <c r="L588" s="88"/>
      <c r="M588" s="88"/>
      <c r="N588" s="90"/>
      <c r="O588" s="90"/>
      <c r="P588" s="89"/>
      <c r="Q588" s="91"/>
      <c r="R588" s="90"/>
      <c r="S588" s="91"/>
      <c r="T588" s="91"/>
      <c r="U588" s="91"/>
      <c r="V588" s="91"/>
      <c r="W588" s="91"/>
      <c r="X588" s="91"/>
      <c r="Y588" s="91"/>
      <c r="Z588" s="93"/>
    </row>
    <row r="589" spans="1:26" ht="15.75" x14ac:dyDescent="0.25">
      <c r="A589" s="88"/>
      <c r="B589" s="88"/>
      <c r="C589" s="89"/>
      <c r="D589" s="90"/>
      <c r="E589" s="90"/>
      <c r="F589" s="89"/>
      <c r="G589" s="90"/>
      <c r="H589" s="90"/>
      <c r="I589" s="91"/>
      <c r="J589" s="91"/>
      <c r="K589" s="92"/>
      <c r="L589" s="88"/>
      <c r="M589" s="88"/>
      <c r="N589" s="90"/>
      <c r="O589" s="90"/>
      <c r="P589" s="89"/>
      <c r="Q589" s="91"/>
      <c r="R589" s="90"/>
      <c r="S589" s="91"/>
      <c r="T589" s="91"/>
      <c r="U589" s="91"/>
      <c r="V589" s="91"/>
      <c r="W589" s="91"/>
      <c r="X589" s="91"/>
      <c r="Y589" s="91"/>
      <c r="Z589" s="93"/>
    </row>
    <row r="590" spans="1:26" ht="15.75" x14ac:dyDescent="0.25">
      <c r="A590" s="88"/>
      <c r="B590" s="88"/>
      <c r="C590" s="89"/>
      <c r="D590" s="90"/>
      <c r="E590" s="90"/>
      <c r="F590" s="89"/>
      <c r="G590" s="90"/>
      <c r="H590" s="90"/>
      <c r="I590" s="91"/>
      <c r="J590" s="91"/>
      <c r="K590" s="92"/>
      <c r="L590" s="88"/>
      <c r="M590" s="88"/>
      <c r="N590" s="90"/>
      <c r="O590" s="90"/>
      <c r="P590" s="89"/>
      <c r="Q590" s="91"/>
      <c r="R590" s="90"/>
      <c r="S590" s="91"/>
      <c r="T590" s="91"/>
      <c r="U590" s="91"/>
      <c r="V590" s="91"/>
      <c r="W590" s="91"/>
      <c r="X590" s="91"/>
      <c r="Y590" s="91"/>
      <c r="Z590" s="93"/>
    </row>
    <row r="591" spans="1:26" ht="15.75" x14ac:dyDescent="0.25">
      <c r="A591" s="88"/>
      <c r="B591" s="88"/>
      <c r="C591" s="89"/>
      <c r="D591" s="90"/>
      <c r="E591" s="90"/>
      <c r="F591" s="89"/>
      <c r="G591" s="90"/>
      <c r="H591" s="90"/>
      <c r="I591" s="91"/>
      <c r="J591" s="91"/>
      <c r="K591" s="92"/>
      <c r="L591" s="88"/>
      <c r="M591" s="88"/>
      <c r="N591" s="90"/>
      <c r="O591" s="90"/>
      <c r="P591" s="89"/>
      <c r="Q591" s="91"/>
      <c r="R591" s="90"/>
      <c r="S591" s="91"/>
      <c r="T591" s="91"/>
      <c r="U591" s="91"/>
      <c r="V591" s="91"/>
      <c r="W591" s="91"/>
      <c r="X591" s="91"/>
      <c r="Y591" s="91"/>
      <c r="Z591" s="93"/>
    </row>
    <row r="592" spans="1:26" ht="15.75" x14ac:dyDescent="0.25">
      <c r="A592" s="88"/>
      <c r="B592" s="88"/>
      <c r="C592" s="89"/>
      <c r="D592" s="90"/>
      <c r="E592" s="90"/>
      <c r="F592" s="89"/>
      <c r="G592" s="90"/>
      <c r="H592" s="90"/>
      <c r="I592" s="91"/>
      <c r="J592" s="91"/>
      <c r="K592" s="92"/>
      <c r="L592" s="88"/>
      <c r="M592" s="88"/>
      <c r="N592" s="90"/>
      <c r="O592" s="90"/>
      <c r="P592" s="89"/>
      <c r="Q592" s="91"/>
      <c r="R592" s="90"/>
      <c r="S592" s="91"/>
      <c r="T592" s="91"/>
      <c r="U592" s="91"/>
      <c r="V592" s="91"/>
      <c r="W592" s="91"/>
      <c r="X592" s="91"/>
      <c r="Y592" s="91"/>
      <c r="Z592" s="93"/>
    </row>
    <row r="593" spans="1:26" ht="15.75" x14ac:dyDescent="0.25">
      <c r="A593" s="88"/>
      <c r="B593" s="88"/>
      <c r="C593" s="89"/>
      <c r="D593" s="90"/>
      <c r="E593" s="90"/>
      <c r="F593" s="89"/>
      <c r="G593" s="90"/>
      <c r="H593" s="90"/>
      <c r="I593" s="91"/>
      <c r="J593" s="91"/>
      <c r="K593" s="92"/>
      <c r="L593" s="88"/>
      <c r="M593" s="88"/>
      <c r="N593" s="90"/>
      <c r="O593" s="90"/>
      <c r="P593" s="89"/>
      <c r="Q593" s="91"/>
      <c r="R593" s="90"/>
      <c r="S593" s="91"/>
      <c r="T593" s="91"/>
      <c r="U593" s="91"/>
      <c r="V593" s="91"/>
      <c r="W593" s="91"/>
      <c r="X593" s="91"/>
      <c r="Y593" s="91"/>
      <c r="Z593" s="93"/>
    </row>
    <row r="594" spans="1:26" ht="15.75" x14ac:dyDescent="0.25">
      <c r="A594" s="88"/>
      <c r="B594" s="88"/>
      <c r="C594" s="89"/>
      <c r="D594" s="90"/>
      <c r="E594" s="90"/>
      <c r="F594" s="89"/>
      <c r="G594" s="90"/>
      <c r="H594" s="90"/>
      <c r="I594" s="91"/>
      <c r="J594" s="91"/>
      <c r="K594" s="92"/>
      <c r="L594" s="88"/>
      <c r="M594" s="88"/>
      <c r="N594" s="90"/>
      <c r="O594" s="90"/>
      <c r="P594" s="89"/>
      <c r="Q594" s="91"/>
      <c r="R594" s="90"/>
      <c r="S594" s="91"/>
      <c r="T594" s="91"/>
      <c r="U594" s="91"/>
      <c r="V594" s="91"/>
      <c r="W594" s="91"/>
      <c r="X594" s="91"/>
      <c r="Y594" s="91"/>
      <c r="Z594" s="93"/>
    </row>
    <row r="595" spans="1:26" ht="15.75" x14ac:dyDescent="0.25">
      <c r="A595" s="88"/>
      <c r="B595" s="88"/>
      <c r="C595" s="89"/>
      <c r="D595" s="90"/>
      <c r="E595" s="90"/>
      <c r="F595" s="89"/>
      <c r="G595" s="90"/>
      <c r="H595" s="90"/>
      <c r="I595" s="91"/>
      <c r="J595" s="91"/>
      <c r="K595" s="92"/>
      <c r="L595" s="88"/>
      <c r="M595" s="88"/>
      <c r="N595" s="90"/>
      <c r="O595" s="90"/>
      <c r="P595" s="89"/>
      <c r="Q595" s="91"/>
      <c r="R595" s="90"/>
      <c r="S595" s="91"/>
      <c r="T595" s="91"/>
      <c r="U595" s="91"/>
      <c r="V595" s="91"/>
      <c r="W595" s="91"/>
      <c r="X595" s="91"/>
      <c r="Y595" s="91"/>
      <c r="Z595" s="93"/>
    </row>
    <row r="596" spans="1:26" ht="15.75" x14ac:dyDescent="0.25">
      <c r="A596" s="88"/>
      <c r="B596" s="88"/>
      <c r="C596" s="89"/>
      <c r="D596" s="90"/>
      <c r="E596" s="90"/>
      <c r="F596" s="89"/>
      <c r="G596" s="90"/>
      <c r="H596" s="90"/>
      <c r="I596" s="91"/>
      <c r="J596" s="91"/>
      <c r="K596" s="92"/>
      <c r="L596" s="88"/>
      <c r="M596" s="88"/>
      <c r="N596" s="90"/>
      <c r="O596" s="90"/>
      <c r="P596" s="89"/>
      <c r="Q596" s="91"/>
      <c r="R596" s="90"/>
      <c r="S596" s="91"/>
      <c r="T596" s="91"/>
      <c r="U596" s="91"/>
      <c r="V596" s="91"/>
      <c r="W596" s="91"/>
      <c r="X596" s="91"/>
      <c r="Y596" s="91"/>
      <c r="Z596" s="93"/>
    </row>
    <row r="597" spans="1:26" ht="15.75" x14ac:dyDescent="0.25">
      <c r="A597" s="88"/>
      <c r="B597" s="88"/>
      <c r="C597" s="89"/>
      <c r="D597" s="90"/>
      <c r="E597" s="90"/>
      <c r="F597" s="89"/>
      <c r="G597" s="90"/>
      <c r="H597" s="90"/>
      <c r="I597" s="91"/>
      <c r="J597" s="91"/>
      <c r="K597" s="92"/>
      <c r="L597" s="88"/>
      <c r="M597" s="88"/>
      <c r="N597" s="90"/>
      <c r="O597" s="90"/>
      <c r="P597" s="89"/>
      <c r="Q597" s="91"/>
      <c r="R597" s="90"/>
      <c r="S597" s="91"/>
      <c r="T597" s="91"/>
      <c r="U597" s="91"/>
      <c r="V597" s="91"/>
      <c r="W597" s="91"/>
      <c r="X597" s="91"/>
      <c r="Y597" s="91"/>
      <c r="Z597" s="93"/>
    </row>
    <row r="598" spans="1:26" ht="15.75" x14ac:dyDescent="0.25">
      <c r="A598" s="88"/>
      <c r="B598" s="88"/>
      <c r="C598" s="89"/>
      <c r="D598" s="90"/>
      <c r="E598" s="90"/>
      <c r="F598" s="89"/>
      <c r="G598" s="90"/>
      <c r="H598" s="90"/>
      <c r="I598" s="91"/>
      <c r="J598" s="91"/>
      <c r="K598" s="92"/>
      <c r="L598" s="88"/>
      <c r="M598" s="88"/>
      <c r="N598" s="90"/>
      <c r="O598" s="90"/>
      <c r="P598" s="89"/>
      <c r="Q598" s="91"/>
      <c r="R598" s="90"/>
      <c r="S598" s="91"/>
      <c r="T598" s="91"/>
      <c r="U598" s="91"/>
      <c r="V598" s="91"/>
      <c r="W598" s="91"/>
      <c r="X598" s="91"/>
      <c r="Y598" s="91"/>
      <c r="Z598" s="93"/>
    </row>
    <row r="599" spans="1:26" ht="15.75" x14ac:dyDescent="0.25">
      <c r="A599" s="88"/>
      <c r="B599" s="88"/>
      <c r="C599" s="89"/>
      <c r="D599" s="90"/>
      <c r="E599" s="90"/>
      <c r="F599" s="89"/>
      <c r="G599" s="90"/>
      <c r="H599" s="90"/>
      <c r="I599" s="91"/>
      <c r="J599" s="91"/>
      <c r="K599" s="92"/>
      <c r="L599" s="88"/>
      <c r="M599" s="88"/>
      <c r="N599" s="90"/>
      <c r="O599" s="90"/>
      <c r="P599" s="89"/>
      <c r="Q599" s="91"/>
      <c r="R599" s="90"/>
      <c r="S599" s="91"/>
      <c r="T599" s="91"/>
      <c r="U599" s="91"/>
      <c r="V599" s="91"/>
      <c r="W599" s="91"/>
      <c r="X599" s="91"/>
      <c r="Y599" s="91"/>
      <c r="Z599" s="93"/>
    </row>
    <row r="600" spans="1:26" ht="15.75" x14ac:dyDescent="0.25">
      <c r="A600" s="88"/>
      <c r="B600" s="88"/>
      <c r="C600" s="89"/>
      <c r="D600" s="90"/>
      <c r="E600" s="90"/>
      <c r="F600" s="89"/>
      <c r="G600" s="90"/>
      <c r="H600" s="90"/>
      <c r="I600" s="91"/>
      <c r="J600" s="91"/>
      <c r="K600" s="92"/>
      <c r="L600" s="88"/>
      <c r="M600" s="88"/>
      <c r="N600" s="90"/>
      <c r="O600" s="90"/>
      <c r="P600" s="89"/>
      <c r="Q600" s="91"/>
      <c r="R600" s="90"/>
      <c r="S600" s="91"/>
      <c r="T600" s="91"/>
      <c r="U600" s="91"/>
      <c r="V600" s="91"/>
      <c r="W600" s="91"/>
      <c r="X600" s="91"/>
      <c r="Y600" s="91"/>
      <c r="Z600" s="93"/>
    </row>
    <row r="601" spans="1:26" ht="15.75" x14ac:dyDescent="0.25">
      <c r="A601" s="88"/>
      <c r="B601" s="88"/>
      <c r="C601" s="89"/>
      <c r="D601" s="90"/>
      <c r="E601" s="90"/>
      <c r="F601" s="89"/>
      <c r="G601" s="90"/>
      <c r="H601" s="90"/>
      <c r="I601" s="91"/>
      <c r="J601" s="91"/>
      <c r="K601" s="92"/>
      <c r="L601" s="88"/>
      <c r="M601" s="88"/>
      <c r="N601" s="90"/>
      <c r="O601" s="90"/>
      <c r="P601" s="89"/>
      <c r="Q601" s="91"/>
      <c r="R601" s="90"/>
      <c r="S601" s="91"/>
      <c r="T601" s="91"/>
      <c r="U601" s="91"/>
      <c r="V601" s="91"/>
      <c r="W601" s="91"/>
      <c r="X601" s="91"/>
      <c r="Y601" s="91"/>
      <c r="Z601" s="93"/>
    </row>
    <row r="602" spans="1:26" ht="15.75" x14ac:dyDescent="0.25">
      <c r="A602" s="88"/>
      <c r="B602" s="88"/>
      <c r="C602" s="89"/>
      <c r="D602" s="90"/>
      <c r="E602" s="90"/>
      <c r="F602" s="89"/>
      <c r="G602" s="90"/>
      <c r="H602" s="90"/>
      <c r="I602" s="91"/>
      <c r="J602" s="91"/>
      <c r="K602" s="92"/>
      <c r="L602" s="88"/>
      <c r="M602" s="88"/>
      <c r="N602" s="90"/>
      <c r="O602" s="90"/>
      <c r="P602" s="89"/>
      <c r="Q602" s="91"/>
      <c r="R602" s="90"/>
      <c r="S602" s="91"/>
      <c r="T602" s="91"/>
      <c r="U602" s="91"/>
      <c r="V602" s="91"/>
      <c r="W602" s="91"/>
      <c r="X602" s="91"/>
      <c r="Y602" s="91"/>
      <c r="Z602" s="93"/>
    </row>
    <row r="603" spans="1:26" ht="15.75" x14ac:dyDescent="0.25">
      <c r="A603" s="88"/>
      <c r="B603" s="88"/>
      <c r="C603" s="89"/>
      <c r="D603" s="90"/>
      <c r="E603" s="90"/>
      <c r="F603" s="89"/>
      <c r="G603" s="90"/>
      <c r="H603" s="90"/>
      <c r="I603" s="91"/>
      <c r="J603" s="91"/>
      <c r="K603" s="92"/>
      <c r="L603" s="88"/>
      <c r="M603" s="88"/>
      <c r="N603" s="90"/>
      <c r="O603" s="90"/>
      <c r="P603" s="89"/>
      <c r="Q603" s="91"/>
      <c r="R603" s="90"/>
      <c r="S603" s="91"/>
      <c r="T603" s="91"/>
      <c r="U603" s="91"/>
      <c r="V603" s="91"/>
      <c r="W603" s="91"/>
      <c r="X603" s="91"/>
      <c r="Y603" s="91"/>
      <c r="Z603" s="93"/>
    </row>
    <row r="604" spans="1:26" ht="15.75" x14ac:dyDescent="0.25">
      <c r="A604" s="88"/>
      <c r="B604" s="88"/>
      <c r="C604" s="89"/>
      <c r="D604" s="90"/>
      <c r="E604" s="90"/>
      <c r="F604" s="89"/>
      <c r="G604" s="90"/>
      <c r="H604" s="90"/>
      <c r="I604" s="91"/>
      <c r="J604" s="91"/>
      <c r="K604" s="92"/>
      <c r="L604" s="88"/>
      <c r="M604" s="88"/>
      <c r="N604" s="90"/>
      <c r="O604" s="90"/>
      <c r="P604" s="89"/>
      <c r="Q604" s="91"/>
      <c r="R604" s="90"/>
      <c r="S604" s="91"/>
      <c r="T604" s="91"/>
      <c r="U604" s="91"/>
      <c r="V604" s="91"/>
      <c r="W604" s="91"/>
      <c r="X604" s="91"/>
      <c r="Y604" s="91"/>
      <c r="Z604" s="93"/>
    </row>
    <row r="605" spans="1:26" ht="15.75" x14ac:dyDescent="0.25">
      <c r="A605" s="88"/>
      <c r="B605" s="88"/>
      <c r="C605" s="89"/>
      <c r="D605" s="90"/>
      <c r="E605" s="90"/>
      <c r="F605" s="89"/>
      <c r="G605" s="90"/>
      <c r="H605" s="90"/>
      <c r="I605" s="91"/>
      <c r="J605" s="91"/>
      <c r="K605" s="92"/>
      <c r="L605" s="88"/>
      <c r="M605" s="88"/>
      <c r="N605" s="90"/>
      <c r="O605" s="90"/>
      <c r="P605" s="89"/>
      <c r="Q605" s="91"/>
      <c r="R605" s="90"/>
      <c r="S605" s="91"/>
      <c r="T605" s="91"/>
      <c r="U605" s="91"/>
      <c r="V605" s="91"/>
      <c r="W605" s="91"/>
      <c r="X605" s="91"/>
      <c r="Y605" s="91"/>
      <c r="Z605" s="93"/>
    </row>
    <row r="606" spans="1:26" ht="15.75" x14ac:dyDescent="0.25">
      <c r="A606" s="88"/>
      <c r="B606" s="88"/>
      <c r="C606" s="89"/>
      <c r="D606" s="90"/>
      <c r="E606" s="90"/>
      <c r="F606" s="89"/>
      <c r="G606" s="90"/>
      <c r="H606" s="90"/>
      <c r="I606" s="91"/>
      <c r="J606" s="91"/>
      <c r="K606" s="92"/>
      <c r="L606" s="88"/>
      <c r="M606" s="88"/>
      <c r="N606" s="90"/>
      <c r="O606" s="90"/>
      <c r="P606" s="89"/>
      <c r="Q606" s="91"/>
      <c r="R606" s="90"/>
      <c r="S606" s="91"/>
      <c r="T606" s="91"/>
      <c r="U606" s="91"/>
      <c r="V606" s="91"/>
      <c r="W606" s="91"/>
      <c r="X606" s="91"/>
      <c r="Y606" s="91"/>
      <c r="Z606" s="93"/>
    </row>
    <row r="607" spans="1:26" ht="15.75" x14ac:dyDescent="0.25">
      <c r="A607" s="88"/>
      <c r="B607" s="88"/>
      <c r="C607" s="89"/>
      <c r="D607" s="90"/>
      <c r="E607" s="90"/>
      <c r="F607" s="89"/>
      <c r="G607" s="90"/>
      <c r="H607" s="90"/>
      <c r="I607" s="91"/>
      <c r="J607" s="91"/>
      <c r="K607" s="92"/>
      <c r="L607" s="88"/>
      <c r="M607" s="88"/>
      <c r="N607" s="90"/>
      <c r="O607" s="90"/>
      <c r="P607" s="89"/>
      <c r="Q607" s="91"/>
      <c r="R607" s="90"/>
      <c r="S607" s="91"/>
      <c r="T607" s="91"/>
      <c r="U607" s="91"/>
      <c r="V607" s="91"/>
      <c r="W607" s="91"/>
      <c r="X607" s="91"/>
      <c r="Y607" s="91"/>
      <c r="Z607" s="93"/>
    </row>
    <row r="608" spans="1:26" ht="15.75" x14ac:dyDescent="0.25">
      <c r="A608" s="88"/>
      <c r="B608" s="88"/>
      <c r="C608" s="89"/>
      <c r="D608" s="90"/>
      <c r="E608" s="90"/>
      <c r="F608" s="89"/>
      <c r="G608" s="90"/>
      <c r="H608" s="90"/>
      <c r="I608" s="91"/>
      <c r="J608" s="91"/>
      <c r="K608" s="92"/>
      <c r="L608" s="88"/>
      <c r="M608" s="88"/>
      <c r="N608" s="90"/>
      <c r="O608" s="90"/>
      <c r="P608" s="89"/>
      <c r="Q608" s="91"/>
      <c r="R608" s="90"/>
      <c r="S608" s="91"/>
      <c r="T608" s="91"/>
      <c r="U608" s="91"/>
      <c r="V608" s="91"/>
      <c r="W608" s="91"/>
      <c r="X608" s="91"/>
      <c r="Y608" s="91"/>
      <c r="Z608" s="93"/>
    </row>
    <row r="609" spans="1:26" ht="15.75" x14ac:dyDescent="0.25">
      <c r="A609" s="88"/>
      <c r="B609" s="88"/>
      <c r="C609" s="89"/>
      <c r="D609" s="90"/>
      <c r="E609" s="90"/>
      <c r="F609" s="89"/>
      <c r="G609" s="90"/>
      <c r="H609" s="90"/>
      <c r="I609" s="91"/>
      <c r="J609" s="91"/>
      <c r="K609" s="92"/>
      <c r="L609" s="88"/>
      <c r="M609" s="88"/>
      <c r="N609" s="90"/>
      <c r="O609" s="90"/>
      <c r="P609" s="89"/>
      <c r="Q609" s="91"/>
      <c r="R609" s="90"/>
      <c r="S609" s="91"/>
      <c r="T609" s="91"/>
      <c r="U609" s="91"/>
      <c r="V609" s="91"/>
      <c r="W609" s="91"/>
      <c r="X609" s="91"/>
      <c r="Y609" s="91"/>
      <c r="Z609" s="93"/>
    </row>
    <row r="610" spans="1:26" ht="15.75" x14ac:dyDescent="0.25">
      <c r="A610" s="88"/>
      <c r="B610" s="88"/>
      <c r="C610" s="89"/>
      <c r="D610" s="90"/>
      <c r="E610" s="90"/>
      <c r="F610" s="89"/>
      <c r="G610" s="90"/>
      <c r="H610" s="90"/>
      <c r="I610" s="91"/>
      <c r="J610" s="91"/>
      <c r="K610" s="92"/>
      <c r="L610" s="88"/>
      <c r="M610" s="88"/>
      <c r="N610" s="90"/>
      <c r="O610" s="90"/>
      <c r="P610" s="89"/>
      <c r="Q610" s="91"/>
      <c r="R610" s="90"/>
      <c r="S610" s="91"/>
      <c r="T610" s="91"/>
      <c r="U610" s="91"/>
      <c r="V610" s="91"/>
      <c r="W610" s="91"/>
      <c r="X610" s="91"/>
      <c r="Y610" s="91"/>
      <c r="Z610" s="93"/>
    </row>
    <row r="611" spans="1:26" ht="15.75" x14ac:dyDescent="0.25">
      <c r="A611" s="88"/>
      <c r="B611" s="88"/>
      <c r="C611" s="89"/>
      <c r="D611" s="90"/>
      <c r="E611" s="90"/>
      <c r="F611" s="89"/>
      <c r="G611" s="90"/>
      <c r="H611" s="90"/>
      <c r="I611" s="91"/>
      <c r="J611" s="91"/>
      <c r="K611" s="92"/>
      <c r="L611" s="88"/>
      <c r="M611" s="88"/>
      <c r="N611" s="90"/>
      <c r="O611" s="90"/>
      <c r="P611" s="89"/>
      <c r="Q611" s="91"/>
      <c r="R611" s="90"/>
      <c r="S611" s="91"/>
      <c r="T611" s="91"/>
      <c r="U611" s="91"/>
      <c r="V611" s="91"/>
      <c r="W611" s="91"/>
      <c r="X611" s="91"/>
      <c r="Y611" s="91"/>
      <c r="Z611" s="93"/>
    </row>
    <row r="612" spans="1:26" ht="15.75" x14ac:dyDescent="0.25">
      <c r="A612" s="88"/>
      <c r="B612" s="88"/>
      <c r="C612" s="89"/>
      <c r="D612" s="90"/>
      <c r="E612" s="90"/>
      <c r="F612" s="89"/>
      <c r="G612" s="90"/>
      <c r="H612" s="90"/>
      <c r="I612" s="91"/>
      <c r="J612" s="91"/>
      <c r="K612" s="92"/>
      <c r="L612" s="88"/>
      <c r="M612" s="88"/>
      <c r="N612" s="90"/>
      <c r="O612" s="90"/>
      <c r="P612" s="89"/>
      <c r="Q612" s="91"/>
      <c r="R612" s="90"/>
      <c r="S612" s="91"/>
      <c r="T612" s="91"/>
      <c r="U612" s="91"/>
      <c r="V612" s="91"/>
      <c r="W612" s="91"/>
      <c r="X612" s="91"/>
      <c r="Y612" s="91"/>
      <c r="Z612" s="93"/>
    </row>
    <row r="613" spans="1:26" ht="15.75" x14ac:dyDescent="0.25">
      <c r="A613" s="88"/>
      <c r="B613" s="88"/>
      <c r="C613" s="89"/>
      <c r="D613" s="90"/>
      <c r="E613" s="90"/>
      <c r="F613" s="89"/>
      <c r="G613" s="90"/>
      <c r="H613" s="90"/>
      <c r="I613" s="91"/>
      <c r="J613" s="91"/>
      <c r="K613" s="92"/>
      <c r="L613" s="88"/>
      <c r="M613" s="88"/>
      <c r="N613" s="90"/>
      <c r="O613" s="90"/>
      <c r="P613" s="89"/>
      <c r="Q613" s="91"/>
      <c r="R613" s="90"/>
      <c r="S613" s="91"/>
      <c r="T613" s="91"/>
      <c r="U613" s="91"/>
      <c r="V613" s="91"/>
      <c r="W613" s="91"/>
      <c r="X613" s="91"/>
      <c r="Y613" s="91"/>
      <c r="Z613" s="93"/>
    </row>
    <row r="614" spans="1:26" ht="15.75" x14ac:dyDescent="0.25">
      <c r="A614" s="88"/>
      <c r="B614" s="88"/>
      <c r="C614" s="89"/>
      <c r="D614" s="90"/>
      <c r="E614" s="90"/>
      <c r="F614" s="89"/>
      <c r="G614" s="90"/>
      <c r="H614" s="90"/>
      <c r="I614" s="91"/>
      <c r="J614" s="91"/>
      <c r="K614" s="92"/>
      <c r="L614" s="88"/>
      <c r="M614" s="88"/>
      <c r="N614" s="90"/>
      <c r="O614" s="90"/>
      <c r="P614" s="89"/>
      <c r="Q614" s="91"/>
      <c r="R614" s="90"/>
      <c r="S614" s="91"/>
      <c r="T614" s="91"/>
      <c r="U614" s="91"/>
      <c r="V614" s="91"/>
      <c r="W614" s="91"/>
      <c r="X614" s="91"/>
      <c r="Y614" s="91"/>
      <c r="Z614" s="93"/>
    </row>
    <row r="615" spans="1:26" ht="15.75" x14ac:dyDescent="0.25">
      <c r="A615" s="88"/>
      <c r="B615" s="88"/>
      <c r="C615" s="89"/>
      <c r="D615" s="90"/>
      <c r="E615" s="90"/>
      <c r="F615" s="89"/>
      <c r="G615" s="90"/>
      <c r="H615" s="90"/>
      <c r="I615" s="91"/>
      <c r="J615" s="91"/>
      <c r="K615" s="92"/>
      <c r="L615" s="88"/>
      <c r="M615" s="88"/>
      <c r="N615" s="90"/>
      <c r="O615" s="90"/>
      <c r="P615" s="89"/>
      <c r="Q615" s="91"/>
      <c r="R615" s="90"/>
      <c r="S615" s="91"/>
      <c r="T615" s="91"/>
      <c r="U615" s="91"/>
      <c r="V615" s="91"/>
      <c r="W615" s="91"/>
      <c r="X615" s="91"/>
      <c r="Y615" s="91"/>
      <c r="Z615" s="93"/>
    </row>
    <row r="616" spans="1:26" ht="15.75" x14ac:dyDescent="0.25">
      <c r="A616" s="88"/>
      <c r="B616" s="88"/>
      <c r="C616" s="89"/>
      <c r="D616" s="90"/>
      <c r="E616" s="90"/>
      <c r="F616" s="89"/>
      <c r="G616" s="90"/>
      <c r="H616" s="90"/>
      <c r="I616" s="91"/>
      <c r="J616" s="91"/>
      <c r="K616" s="92"/>
      <c r="L616" s="88"/>
      <c r="M616" s="88"/>
      <c r="N616" s="90"/>
      <c r="O616" s="90"/>
      <c r="P616" s="89"/>
      <c r="Q616" s="91"/>
      <c r="R616" s="90"/>
      <c r="S616" s="91"/>
      <c r="T616" s="91"/>
      <c r="U616" s="91"/>
      <c r="V616" s="91"/>
      <c r="W616" s="91"/>
      <c r="X616" s="91"/>
      <c r="Y616" s="91"/>
      <c r="Z616" s="93"/>
    </row>
    <row r="617" spans="1:26" ht="15.75" x14ac:dyDescent="0.25">
      <c r="A617" s="88"/>
      <c r="B617" s="88"/>
      <c r="C617" s="89"/>
      <c r="D617" s="90"/>
      <c r="E617" s="90"/>
      <c r="F617" s="89"/>
      <c r="G617" s="90"/>
      <c r="H617" s="90"/>
      <c r="I617" s="91"/>
      <c r="J617" s="91"/>
      <c r="K617" s="92"/>
      <c r="L617" s="88"/>
      <c r="M617" s="88"/>
      <c r="N617" s="90"/>
      <c r="O617" s="90"/>
      <c r="P617" s="89"/>
      <c r="Q617" s="91"/>
      <c r="R617" s="90"/>
      <c r="S617" s="91"/>
      <c r="T617" s="91"/>
      <c r="U617" s="91"/>
      <c r="V617" s="91"/>
      <c r="W617" s="91"/>
      <c r="X617" s="91"/>
      <c r="Y617" s="91"/>
      <c r="Z617" s="93"/>
    </row>
    <row r="618" spans="1:26" ht="15.75" x14ac:dyDescent="0.25">
      <c r="A618" s="88"/>
      <c r="B618" s="88"/>
      <c r="C618" s="89"/>
      <c r="D618" s="90"/>
      <c r="E618" s="90"/>
      <c r="F618" s="89"/>
      <c r="G618" s="90"/>
      <c r="H618" s="90"/>
      <c r="I618" s="91"/>
      <c r="J618" s="91"/>
      <c r="K618" s="92"/>
      <c r="L618" s="88"/>
      <c r="M618" s="88"/>
      <c r="N618" s="90"/>
      <c r="O618" s="90"/>
      <c r="P618" s="89"/>
      <c r="Q618" s="91"/>
      <c r="R618" s="90"/>
      <c r="S618" s="91"/>
      <c r="T618" s="91"/>
      <c r="U618" s="91"/>
      <c r="V618" s="91"/>
      <c r="W618" s="91"/>
      <c r="X618" s="91"/>
      <c r="Y618" s="91"/>
      <c r="Z618" s="93"/>
    </row>
    <row r="619" spans="1:26" ht="15.75" x14ac:dyDescent="0.25">
      <c r="A619" s="88"/>
      <c r="B619" s="88"/>
      <c r="C619" s="89"/>
      <c r="D619" s="90"/>
      <c r="E619" s="90"/>
      <c r="F619" s="89"/>
      <c r="G619" s="90"/>
      <c r="H619" s="90"/>
      <c r="I619" s="91"/>
      <c r="J619" s="91"/>
      <c r="K619" s="92"/>
      <c r="L619" s="88"/>
      <c r="M619" s="88"/>
      <c r="N619" s="90"/>
      <c r="O619" s="90"/>
      <c r="P619" s="89"/>
      <c r="Q619" s="91"/>
      <c r="R619" s="90"/>
      <c r="S619" s="91"/>
      <c r="T619" s="91"/>
      <c r="U619" s="91"/>
      <c r="V619" s="91"/>
      <c r="W619" s="91"/>
      <c r="X619" s="91"/>
      <c r="Y619" s="91"/>
      <c r="Z619" s="93"/>
    </row>
    <row r="620" spans="1:26" ht="15.75" x14ac:dyDescent="0.25">
      <c r="A620" s="88"/>
      <c r="B620" s="88"/>
      <c r="C620" s="89"/>
      <c r="D620" s="90"/>
      <c r="E620" s="90"/>
      <c r="F620" s="89"/>
      <c r="G620" s="90"/>
      <c r="H620" s="90"/>
      <c r="I620" s="91"/>
      <c r="J620" s="91"/>
      <c r="K620" s="92"/>
      <c r="L620" s="88"/>
      <c r="M620" s="88"/>
      <c r="N620" s="90"/>
      <c r="O620" s="90"/>
      <c r="P620" s="89"/>
      <c r="Q620" s="91"/>
      <c r="R620" s="90"/>
      <c r="S620" s="91"/>
      <c r="T620" s="91"/>
      <c r="U620" s="91"/>
      <c r="V620" s="91"/>
      <c r="W620" s="91"/>
      <c r="X620" s="91"/>
      <c r="Y620" s="91"/>
      <c r="Z620" s="93"/>
    </row>
    <row r="621" spans="1:26" ht="15.75" x14ac:dyDescent="0.25">
      <c r="A621" s="88"/>
      <c r="B621" s="88"/>
      <c r="C621" s="89"/>
      <c r="D621" s="90"/>
      <c r="E621" s="90"/>
      <c r="F621" s="89"/>
      <c r="G621" s="90"/>
      <c r="H621" s="90"/>
      <c r="I621" s="91"/>
      <c r="J621" s="91"/>
      <c r="K621" s="92"/>
      <c r="L621" s="88"/>
      <c r="M621" s="88"/>
      <c r="N621" s="90"/>
      <c r="O621" s="90"/>
      <c r="P621" s="89"/>
      <c r="Q621" s="91"/>
      <c r="R621" s="90"/>
      <c r="S621" s="91"/>
      <c r="T621" s="91"/>
      <c r="U621" s="91"/>
      <c r="V621" s="91"/>
      <c r="W621" s="91"/>
      <c r="X621" s="91"/>
      <c r="Y621" s="91"/>
      <c r="Z621" s="93"/>
    </row>
    <row r="622" spans="1:26" ht="15.75" x14ac:dyDescent="0.25">
      <c r="A622" s="88"/>
      <c r="B622" s="88"/>
      <c r="C622" s="89"/>
      <c r="D622" s="90"/>
      <c r="E622" s="90"/>
      <c r="F622" s="89"/>
      <c r="G622" s="90"/>
      <c r="H622" s="90"/>
      <c r="I622" s="91"/>
      <c r="J622" s="91"/>
      <c r="K622" s="92"/>
      <c r="L622" s="88"/>
      <c r="M622" s="88"/>
      <c r="N622" s="90"/>
      <c r="O622" s="90"/>
      <c r="P622" s="89"/>
      <c r="Q622" s="91"/>
      <c r="R622" s="90"/>
      <c r="S622" s="91"/>
      <c r="T622" s="91"/>
      <c r="U622" s="91"/>
      <c r="V622" s="91"/>
      <c r="W622" s="91"/>
      <c r="X622" s="91"/>
      <c r="Y622" s="91"/>
      <c r="Z622" s="93"/>
    </row>
    <row r="623" spans="1:26" ht="15.75" x14ac:dyDescent="0.25">
      <c r="A623" s="88"/>
      <c r="B623" s="88"/>
      <c r="C623" s="89"/>
      <c r="D623" s="90"/>
      <c r="E623" s="90"/>
      <c r="F623" s="89"/>
      <c r="G623" s="90"/>
      <c r="H623" s="90"/>
      <c r="I623" s="91"/>
      <c r="J623" s="91"/>
      <c r="K623" s="92"/>
      <c r="L623" s="88"/>
      <c r="M623" s="88"/>
      <c r="N623" s="90"/>
      <c r="O623" s="90"/>
      <c r="P623" s="89"/>
      <c r="Q623" s="91"/>
      <c r="R623" s="90"/>
      <c r="S623" s="91"/>
      <c r="T623" s="91"/>
      <c r="U623" s="91"/>
      <c r="V623" s="91"/>
      <c r="W623" s="91"/>
      <c r="X623" s="91"/>
      <c r="Y623" s="91"/>
      <c r="Z623" s="93"/>
    </row>
    <row r="624" spans="1:26" ht="15.75" x14ac:dyDescent="0.25">
      <c r="A624" s="88"/>
      <c r="B624" s="88"/>
      <c r="C624" s="89"/>
      <c r="D624" s="90"/>
      <c r="E624" s="90"/>
      <c r="F624" s="89"/>
      <c r="G624" s="90"/>
      <c r="H624" s="90"/>
      <c r="I624" s="91"/>
      <c r="J624" s="91"/>
      <c r="K624" s="92"/>
      <c r="L624" s="88"/>
      <c r="M624" s="88"/>
      <c r="N624" s="90"/>
      <c r="O624" s="90"/>
      <c r="P624" s="89"/>
      <c r="Q624" s="91"/>
      <c r="R624" s="90"/>
      <c r="S624" s="91"/>
      <c r="T624" s="91"/>
      <c r="U624" s="91"/>
      <c r="V624" s="91"/>
      <c r="W624" s="91"/>
      <c r="X624" s="91"/>
      <c r="Y624" s="91"/>
      <c r="Z624" s="93"/>
    </row>
    <row r="625" spans="1:26" ht="15.75" x14ac:dyDescent="0.25">
      <c r="A625" s="88"/>
      <c r="B625" s="88"/>
      <c r="C625" s="89"/>
      <c r="D625" s="90"/>
      <c r="E625" s="90"/>
      <c r="F625" s="89"/>
      <c r="G625" s="90"/>
      <c r="H625" s="90"/>
      <c r="I625" s="91"/>
      <c r="J625" s="91"/>
      <c r="K625" s="92"/>
      <c r="L625" s="88"/>
      <c r="M625" s="88"/>
      <c r="N625" s="90"/>
      <c r="O625" s="90"/>
      <c r="P625" s="89"/>
      <c r="Q625" s="91"/>
      <c r="R625" s="90"/>
      <c r="S625" s="91"/>
      <c r="T625" s="91"/>
      <c r="U625" s="91"/>
      <c r="V625" s="91"/>
      <c r="W625" s="91"/>
      <c r="X625" s="91"/>
      <c r="Y625" s="91"/>
      <c r="Z625" s="93"/>
    </row>
    <row r="626" spans="1:26" ht="15.75" x14ac:dyDescent="0.25">
      <c r="A626" s="88"/>
      <c r="B626" s="88"/>
      <c r="C626" s="89"/>
      <c r="D626" s="90"/>
      <c r="E626" s="90"/>
      <c r="F626" s="89"/>
      <c r="G626" s="90"/>
      <c r="H626" s="90"/>
      <c r="I626" s="91"/>
      <c r="J626" s="91"/>
      <c r="K626" s="92"/>
      <c r="L626" s="88"/>
      <c r="M626" s="88"/>
      <c r="N626" s="90"/>
      <c r="O626" s="90"/>
      <c r="P626" s="89"/>
      <c r="Q626" s="91"/>
      <c r="R626" s="90"/>
      <c r="S626" s="91"/>
      <c r="T626" s="91"/>
      <c r="U626" s="91"/>
      <c r="V626" s="91"/>
      <c r="W626" s="91"/>
      <c r="X626" s="91"/>
      <c r="Y626" s="91"/>
      <c r="Z626" s="93"/>
    </row>
    <row r="627" spans="1:26" ht="15.75" x14ac:dyDescent="0.25">
      <c r="A627" s="88"/>
      <c r="B627" s="88"/>
      <c r="C627" s="89"/>
      <c r="D627" s="90"/>
      <c r="E627" s="90"/>
      <c r="F627" s="89"/>
      <c r="G627" s="90"/>
      <c r="H627" s="90"/>
      <c r="I627" s="91"/>
      <c r="J627" s="91"/>
      <c r="K627" s="92"/>
      <c r="L627" s="88"/>
      <c r="M627" s="88"/>
      <c r="N627" s="90"/>
      <c r="O627" s="90"/>
      <c r="P627" s="89"/>
      <c r="Q627" s="91"/>
      <c r="R627" s="90"/>
      <c r="S627" s="91"/>
      <c r="T627" s="91"/>
      <c r="U627" s="91"/>
      <c r="V627" s="91"/>
      <c r="W627" s="91"/>
      <c r="X627" s="91"/>
      <c r="Y627" s="91"/>
      <c r="Z627" s="93"/>
    </row>
    <row r="628" spans="1:26" ht="15.75" x14ac:dyDescent="0.25">
      <c r="A628" s="88"/>
      <c r="B628" s="88"/>
      <c r="C628" s="89"/>
      <c r="D628" s="90"/>
      <c r="E628" s="90"/>
      <c r="F628" s="89"/>
      <c r="G628" s="90"/>
      <c r="H628" s="90"/>
      <c r="I628" s="91"/>
      <c r="J628" s="91"/>
      <c r="K628" s="92"/>
      <c r="L628" s="88"/>
      <c r="M628" s="88"/>
      <c r="N628" s="90"/>
      <c r="O628" s="90"/>
      <c r="P628" s="89"/>
      <c r="Q628" s="91"/>
      <c r="R628" s="90"/>
      <c r="S628" s="91"/>
      <c r="T628" s="91"/>
      <c r="U628" s="91"/>
      <c r="V628" s="91"/>
      <c r="W628" s="91"/>
      <c r="X628" s="91"/>
      <c r="Y628" s="91"/>
      <c r="Z628" s="93"/>
    </row>
    <row r="629" spans="1:26" ht="15.75" x14ac:dyDescent="0.25">
      <c r="A629" s="88"/>
      <c r="B629" s="88"/>
      <c r="C629" s="89"/>
      <c r="D629" s="90"/>
      <c r="E629" s="90"/>
      <c r="F629" s="89"/>
      <c r="G629" s="90"/>
      <c r="H629" s="90"/>
      <c r="I629" s="91"/>
      <c r="J629" s="91"/>
      <c r="K629" s="92"/>
      <c r="L629" s="88"/>
      <c r="M629" s="88"/>
      <c r="N629" s="90"/>
      <c r="O629" s="90"/>
      <c r="P629" s="89"/>
      <c r="Q629" s="91"/>
      <c r="R629" s="90"/>
      <c r="S629" s="91"/>
      <c r="T629" s="91"/>
      <c r="U629" s="91"/>
      <c r="V629" s="91"/>
      <c r="W629" s="91"/>
      <c r="X629" s="91"/>
      <c r="Y629" s="91"/>
      <c r="Z629" s="93"/>
    </row>
    <row r="630" spans="1:26" ht="15.75" x14ac:dyDescent="0.25">
      <c r="A630" s="88"/>
      <c r="B630" s="88"/>
      <c r="C630" s="89"/>
      <c r="D630" s="90"/>
      <c r="E630" s="90"/>
      <c r="F630" s="89"/>
      <c r="G630" s="90"/>
      <c r="H630" s="90"/>
      <c r="I630" s="91"/>
      <c r="J630" s="91"/>
      <c r="K630" s="92"/>
      <c r="L630" s="88"/>
      <c r="M630" s="88"/>
      <c r="N630" s="90"/>
      <c r="O630" s="90"/>
      <c r="P630" s="89"/>
      <c r="Q630" s="91"/>
      <c r="R630" s="90"/>
      <c r="S630" s="91"/>
      <c r="T630" s="91"/>
      <c r="U630" s="91"/>
      <c r="V630" s="91"/>
      <c r="W630" s="91"/>
      <c r="X630" s="91"/>
      <c r="Y630" s="91"/>
      <c r="Z630" s="93"/>
    </row>
    <row r="631" spans="1:26" ht="15.75" x14ac:dyDescent="0.25">
      <c r="A631" s="88"/>
      <c r="B631" s="88"/>
      <c r="C631" s="89"/>
      <c r="D631" s="90"/>
      <c r="E631" s="90"/>
      <c r="F631" s="89"/>
      <c r="G631" s="90"/>
      <c r="H631" s="90"/>
      <c r="I631" s="91"/>
      <c r="J631" s="91"/>
      <c r="K631" s="92"/>
      <c r="L631" s="88"/>
      <c r="M631" s="88"/>
      <c r="N631" s="90"/>
      <c r="O631" s="90"/>
      <c r="P631" s="89"/>
      <c r="Q631" s="91"/>
      <c r="R631" s="90"/>
      <c r="S631" s="91"/>
      <c r="T631" s="91"/>
      <c r="U631" s="91"/>
      <c r="V631" s="91"/>
      <c r="W631" s="91"/>
      <c r="X631" s="91"/>
      <c r="Y631" s="91"/>
      <c r="Z631" s="93"/>
    </row>
    <row r="632" spans="1:26" ht="15.75" x14ac:dyDescent="0.25">
      <c r="A632" s="88"/>
      <c r="B632" s="88"/>
      <c r="C632" s="89"/>
      <c r="D632" s="90"/>
      <c r="E632" s="90"/>
      <c r="F632" s="89"/>
      <c r="G632" s="90"/>
      <c r="H632" s="90"/>
      <c r="I632" s="91"/>
      <c r="J632" s="91"/>
      <c r="K632" s="92"/>
      <c r="L632" s="88"/>
      <c r="M632" s="88"/>
      <c r="N632" s="90"/>
      <c r="O632" s="90"/>
      <c r="P632" s="89"/>
      <c r="Q632" s="91"/>
      <c r="R632" s="90"/>
      <c r="S632" s="91"/>
      <c r="T632" s="91"/>
      <c r="U632" s="91"/>
      <c r="V632" s="91"/>
      <c r="W632" s="91"/>
      <c r="X632" s="91"/>
      <c r="Y632" s="91"/>
      <c r="Z632" s="93"/>
    </row>
    <row r="633" spans="1:26" ht="15.75" x14ac:dyDescent="0.25">
      <c r="A633" s="88"/>
      <c r="B633" s="88"/>
      <c r="C633" s="89"/>
      <c r="D633" s="90"/>
      <c r="E633" s="90"/>
      <c r="F633" s="89"/>
      <c r="G633" s="90"/>
      <c r="H633" s="90"/>
      <c r="I633" s="91"/>
      <c r="J633" s="91"/>
      <c r="K633" s="92"/>
      <c r="L633" s="88"/>
      <c r="M633" s="88"/>
      <c r="N633" s="90"/>
      <c r="O633" s="90"/>
      <c r="P633" s="89"/>
      <c r="Q633" s="91"/>
      <c r="R633" s="90"/>
      <c r="S633" s="91"/>
      <c r="T633" s="91"/>
      <c r="U633" s="91"/>
      <c r="V633" s="91"/>
      <c r="W633" s="91"/>
      <c r="X633" s="91"/>
      <c r="Y633" s="91"/>
      <c r="Z633" s="93"/>
    </row>
    <row r="634" spans="1:26" ht="15.75" x14ac:dyDescent="0.25">
      <c r="A634" s="88"/>
      <c r="B634" s="88"/>
      <c r="C634" s="89"/>
      <c r="D634" s="90"/>
      <c r="E634" s="90"/>
      <c r="F634" s="89"/>
      <c r="G634" s="90"/>
      <c r="H634" s="90"/>
      <c r="I634" s="91"/>
      <c r="J634" s="91"/>
      <c r="K634" s="92"/>
      <c r="L634" s="88"/>
      <c r="M634" s="88"/>
      <c r="N634" s="90"/>
      <c r="O634" s="90"/>
      <c r="P634" s="89"/>
      <c r="Q634" s="91"/>
      <c r="R634" s="90"/>
      <c r="S634" s="91"/>
      <c r="T634" s="91"/>
      <c r="U634" s="91"/>
      <c r="V634" s="91"/>
      <c r="W634" s="91"/>
      <c r="X634" s="91"/>
      <c r="Y634" s="91"/>
      <c r="Z634" s="93"/>
    </row>
    <row r="635" spans="1:26" ht="15.75" x14ac:dyDescent="0.25">
      <c r="A635" s="88"/>
      <c r="B635" s="88"/>
      <c r="C635" s="89"/>
      <c r="D635" s="90"/>
      <c r="E635" s="90"/>
      <c r="F635" s="89"/>
      <c r="G635" s="90"/>
      <c r="H635" s="90"/>
      <c r="I635" s="91"/>
      <c r="J635" s="91"/>
      <c r="K635" s="92"/>
      <c r="L635" s="88"/>
      <c r="M635" s="88"/>
      <c r="N635" s="90"/>
      <c r="O635" s="90"/>
      <c r="P635" s="89"/>
      <c r="Q635" s="91"/>
      <c r="R635" s="90"/>
      <c r="S635" s="91"/>
      <c r="T635" s="91"/>
      <c r="U635" s="91"/>
      <c r="V635" s="91"/>
      <c r="W635" s="91"/>
      <c r="X635" s="91"/>
      <c r="Y635" s="91"/>
      <c r="Z635" s="93"/>
    </row>
    <row r="636" spans="1:26" ht="15.75" x14ac:dyDescent="0.25">
      <c r="A636" s="88"/>
      <c r="B636" s="88"/>
      <c r="C636" s="89"/>
      <c r="D636" s="90"/>
      <c r="E636" s="90"/>
      <c r="F636" s="89"/>
      <c r="G636" s="90"/>
      <c r="H636" s="90"/>
      <c r="I636" s="91"/>
      <c r="J636" s="91"/>
      <c r="K636" s="92"/>
      <c r="L636" s="88"/>
      <c r="M636" s="88"/>
      <c r="N636" s="90"/>
      <c r="O636" s="90"/>
      <c r="P636" s="89"/>
      <c r="Q636" s="91"/>
      <c r="R636" s="90"/>
      <c r="S636" s="91"/>
      <c r="T636" s="91"/>
      <c r="U636" s="91"/>
      <c r="V636" s="91"/>
      <c r="W636" s="91"/>
      <c r="X636" s="91"/>
      <c r="Y636" s="91"/>
      <c r="Z636" s="93"/>
    </row>
    <row r="637" spans="1:26" ht="15.75" x14ac:dyDescent="0.25">
      <c r="A637" s="88"/>
      <c r="B637" s="88"/>
      <c r="C637" s="89"/>
      <c r="D637" s="90"/>
      <c r="E637" s="90"/>
      <c r="F637" s="89"/>
      <c r="G637" s="90"/>
      <c r="H637" s="90"/>
      <c r="I637" s="91"/>
      <c r="J637" s="91"/>
      <c r="K637" s="92"/>
      <c r="L637" s="88"/>
      <c r="M637" s="88"/>
      <c r="N637" s="90"/>
      <c r="O637" s="90"/>
      <c r="P637" s="89"/>
      <c r="Q637" s="91"/>
      <c r="R637" s="90"/>
      <c r="S637" s="91"/>
      <c r="T637" s="91"/>
      <c r="U637" s="91"/>
      <c r="V637" s="91"/>
      <c r="W637" s="91"/>
      <c r="X637" s="91"/>
      <c r="Y637" s="91"/>
      <c r="Z637" s="93"/>
    </row>
    <row r="638" spans="1:26" ht="15.75" x14ac:dyDescent="0.25">
      <c r="A638" s="88"/>
      <c r="B638" s="88"/>
      <c r="C638" s="89"/>
      <c r="D638" s="90"/>
      <c r="E638" s="90"/>
      <c r="F638" s="89"/>
      <c r="G638" s="90"/>
      <c r="H638" s="90"/>
      <c r="I638" s="91"/>
      <c r="J638" s="91"/>
      <c r="K638" s="92"/>
      <c r="L638" s="88"/>
      <c r="M638" s="88"/>
      <c r="N638" s="90"/>
      <c r="O638" s="90"/>
      <c r="P638" s="89"/>
      <c r="Q638" s="91"/>
      <c r="R638" s="90"/>
      <c r="S638" s="91"/>
      <c r="T638" s="91"/>
      <c r="U638" s="91"/>
      <c r="V638" s="91"/>
      <c r="W638" s="91"/>
      <c r="X638" s="91"/>
      <c r="Y638" s="91"/>
      <c r="Z638" s="93"/>
    </row>
    <row r="639" spans="1:26" ht="15.75" x14ac:dyDescent="0.25">
      <c r="A639" s="88"/>
      <c r="B639" s="88"/>
      <c r="C639" s="89"/>
      <c r="D639" s="90"/>
      <c r="E639" s="90"/>
      <c r="F639" s="89"/>
      <c r="G639" s="90"/>
      <c r="H639" s="90"/>
      <c r="I639" s="91"/>
      <c r="J639" s="91"/>
      <c r="K639" s="92"/>
      <c r="L639" s="88"/>
      <c r="M639" s="88"/>
      <c r="N639" s="90"/>
      <c r="O639" s="90"/>
      <c r="P639" s="89"/>
      <c r="Q639" s="91"/>
      <c r="R639" s="90"/>
      <c r="S639" s="91"/>
      <c r="T639" s="91"/>
      <c r="U639" s="91"/>
      <c r="V639" s="91"/>
      <c r="W639" s="91"/>
      <c r="X639" s="91"/>
      <c r="Y639" s="91"/>
      <c r="Z639" s="93"/>
    </row>
    <row r="640" spans="1:26" ht="15.75" x14ac:dyDescent="0.25">
      <c r="A640" s="88"/>
      <c r="B640" s="88"/>
      <c r="C640" s="89"/>
      <c r="D640" s="90"/>
      <c r="E640" s="90"/>
      <c r="F640" s="89"/>
      <c r="G640" s="90"/>
      <c r="H640" s="90"/>
      <c r="I640" s="91"/>
      <c r="J640" s="91"/>
      <c r="K640" s="92"/>
      <c r="L640" s="88"/>
      <c r="M640" s="88"/>
      <c r="N640" s="90"/>
      <c r="O640" s="90"/>
      <c r="P640" s="89"/>
      <c r="Q640" s="91"/>
      <c r="R640" s="90"/>
      <c r="S640" s="91"/>
      <c r="T640" s="91"/>
      <c r="U640" s="91"/>
      <c r="V640" s="91"/>
      <c r="W640" s="91"/>
      <c r="X640" s="91"/>
      <c r="Y640" s="91"/>
      <c r="Z640" s="93"/>
    </row>
    <row r="641" spans="1:26" ht="15.75" x14ac:dyDescent="0.25">
      <c r="A641" s="88"/>
      <c r="B641" s="88"/>
      <c r="C641" s="89"/>
      <c r="D641" s="90"/>
      <c r="E641" s="90"/>
      <c r="F641" s="89"/>
      <c r="G641" s="90"/>
      <c r="H641" s="90"/>
      <c r="I641" s="91"/>
      <c r="J641" s="91"/>
      <c r="K641" s="92"/>
      <c r="L641" s="88"/>
      <c r="M641" s="88"/>
      <c r="N641" s="90"/>
      <c r="O641" s="90"/>
      <c r="P641" s="89"/>
      <c r="Q641" s="91"/>
      <c r="R641" s="90"/>
      <c r="S641" s="91"/>
      <c r="T641" s="91"/>
      <c r="U641" s="91"/>
      <c r="V641" s="91"/>
      <c r="W641" s="91"/>
      <c r="X641" s="91"/>
      <c r="Y641" s="91"/>
      <c r="Z641" s="93"/>
    </row>
    <row r="642" spans="1:26" ht="15.75" x14ac:dyDescent="0.25">
      <c r="A642" s="88"/>
      <c r="B642" s="88"/>
      <c r="C642" s="89"/>
      <c r="D642" s="90"/>
      <c r="E642" s="90"/>
      <c r="F642" s="89"/>
      <c r="G642" s="90"/>
      <c r="H642" s="90"/>
      <c r="I642" s="91"/>
      <c r="J642" s="91"/>
      <c r="K642" s="92"/>
      <c r="L642" s="88"/>
      <c r="M642" s="88"/>
      <c r="N642" s="90"/>
      <c r="O642" s="90"/>
      <c r="P642" s="89"/>
      <c r="Q642" s="91"/>
      <c r="R642" s="90"/>
      <c r="S642" s="91"/>
      <c r="T642" s="91"/>
      <c r="U642" s="91"/>
      <c r="V642" s="91"/>
      <c r="W642" s="91"/>
      <c r="X642" s="91"/>
      <c r="Y642" s="91"/>
      <c r="Z642" s="93"/>
    </row>
    <row r="643" spans="1:26" ht="15.75" x14ac:dyDescent="0.25">
      <c r="A643" s="88"/>
      <c r="B643" s="88"/>
      <c r="C643" s="89"/>
      <c r="D643" s="90"/>
      <c r="E643" s="90"/>
      <c r="F643" s="89"/>
      <c r="G643" s="90"/>
      <c r="H643" s="90"/>
      <c r="I643" s="91"/>
      <c r="J643" s="91"/>
      <c r="K643" s="92"/>
      <c r="L643" s="88"/>
      <c r="M643" s="88"/>
      <c r="N643" s="90"/>
      <c r="O643" s="90"/>
      <c r="P643" s="89"/>
      <c r="Q643" s="91"/>
      <c r="R643" s="90"/>
      <c r="S643" s="91"/>
      <c r="T643" s="91"/>
      <c r="U643" s="91"/>
      <c r="V643" s="91"/>
      <c r="W643" s="91"/>
      <c r="X643" s="91"/>
      <c r="Y643" s="91"/>
      <c r="Z643" s="93"/>
    </row>
    <row r="644" spans="1:26" ht="15.75" x14ac:dyDescent="0.25">
      <c r="A644" s="88"/>
      <c r="B644" s="88"/>
      <c r="C644" s="89"/>
      <c r="D644" s="90"/>
      <c r="E644" s="90"/>
      <c r="F644" s="89"/>
      <c r="G644" s="90"/>
      <c r="H644" s="90"/>
      <c r="I644" s="91"/>
      <c r="J644" s="91"/>
      <c r="K644" s="92"/>
      <c r="L644" s="88"/>
      <c r="M644" s="88"/>
      <c r="N644" s="90"/>
      <c r="O644" s="90"/>
      <c r="P644" s="89"/>
      <c r="Q644" s="91"/>
      <c r="R644" s="90"/>
      <c r="S644" s="91"/>
      <c r="T644" s="91"/>
      <c r="U644" s="91"/>
      <c r="V644" s="91"/>
      <c r="W644" s="91"/>
      <c r="X644" s="91"/>
      <c r="Y644" s="91"/>
      <c r="Z644" s="93"/>
    </row>
    <row r="645" spans="1:26" ht="15.75" x14ac:dyDescent="0.25">
      <c r="A645" s="88"/>
      <c r="B645" s="88"/>
      <c r="C645" s="89"/>
      <c r="D645" s="90"/>
      <c r="E645" s="90"/>
      <c r="F645" s="89"/>
      <c r="G645" s="90"/>
      <c r="H645" s="90"/>
      <c r="I645" s="91"/>
      <c r="J645" s="91"/>
      <c r="K645" s="92"/>
      <c r="L645" s="88"/>
      <c r="M645" s="88"/>
      <c r="N645" s="90"/>
      <c r="O645" s="90"/>
      <c r="P645" s="89"/>
      <c r="Q645" s="91"/>
      <c r="R645" s="90"/>
      <c r="S645" s="91"/>
      <c r="T645" s="91"/>
      <c r="U645" s="91"/>
      <c r="V645" s="91"/>
      <c r="W645" s="91"/>
      <c r="X645" s="91"/>
      <c r="Y645" s="91"/>
      <c r="Z645" s="93"/>
    </row>
    <row r="646" spans="1:26" ht="15.75" x14ac:dyDescent="0.25">
      <c r="A646" s="88"/>
      <c r="B646" s="88"/>
      <c r="C646" s="89"/>
      <c r="D646" s="90"/>
      <c r="E646" s="90"/>
      <c r="F646" s="89"/>
      <c r="G646" s="90"/>
      <c r="H646" s="90"/>
      <c r="I646" s="91"/>
      <c r="J646" s="91"/>
      <c r="K646" s="92"/>
      <c r="L646" s="88"/>
      <c r="M646" s="88"/>
      <c r="N646" s="90"/>
      <c r="O646" s="90"/>
      <c r="P646" s="89"/>
      <c r="Q646" s="91"/>
      <c r="R646" s="90"/>
      <c r="S646" s="91"/>
      <c r="T646" s="91"/>
      <c r="U646" s="91"/>
      <c r="V646" s="91"/>
      <c r="W646" s="91"/>
      <c r="X646" s="91"/>
      <c r="Y646" s="91"/>
      <c r="Z646" s="93"/>
    </row>
    <row r="647" spans="1:26" ht="15.75" x14ac:dyDescent="0.25">
      <c r="A647" s="88"/>
      <c r="B647" s="88"/>
      <c r="C647" s="89"/>
      <c r="D647" s="90"/>
      <c r="E647" s="90"/>
      <c r="F647" s="89"/>
      <c r="G647" s="90"/>
      <c r="H647" s="90"/>
      <c r="I647" s="91"/>
      <c r="J647" s="91"/>
      <c r="K647" s="92"/>
      <c r="L647" s="88"/>
      <c r="M647" s="88"/>
      <c r="N647" s="90"/>
      <c r="O647" s="90"/>
      <c r="P647" s="89"/>
      <c r="Q647" s="91"/>
      <c r="R647" s="90"/>
      <c r="S647" s="91"/>
      <c r="T647" s="91"/>
      <c r="U647" s="91"/>
      <c r="V647" s="91"/>
      <c r="W647" s="91"/>
      <c r="X647" s="91"/>
      <c r="Y647" s="91"/>
      <c r="Z647" s="93"/>
    </row>
    <row r="648" spans="1:26" ht="15.75" x14ac:dyDescent="0.25">
      <c r="A648" s="88"/>
      <c r="B648" s="88"/>
      <c r="C648" s="89"/>
      <c r="D648" s="90"/>
      <c r="E648" s="90"/>
      <c r="F648" s="89"/>
      <c r="G648" s="90"/>
      <c r="H648" s="90"/>
      <c r="I648" s="91"/>
      <c r="J648" s="91"/>
      <c r="K648" s="92"/>
      <c r="L648" s="88"/>
      <c r="M648" s="88"/>
      <c r="N648" s="90"/>
      <c r="O648" s="90"/>
      <c r="P648" s="89"/>
      <c r="Q648" s="91"/>
      <c r="R648" s="90"/>
      <c r="S648" s="91"/>
      <c r="T648" s="91"/>
      <c r="U648" s="91"/>
      <c r="V648" s="91"/>
      <c r="W648" s="91"/>
      <c r="X648" s="91"/>
      <c r="Y648" s="91"/>
      <c r="Z648" s="93"/>
    </row>
    <row r="649" spans="1:26" ht="15.75" x14ac:dyDescent="0.25">
      <c r="A649" s="88"/>
      <c r="B649" s="88"/>
      <c r="C649" s="89"/>
      <c r="D649" s="90"/>
      <c r="E649" s="90"/>
      <c r="F649" s="89"/>
      <c r="G649" s="90"/>
      <c r="H649" s="90"/>
      <c r="I649" s="91"/>
      <c r="J649" s="91"/>
      <c r="K649" s="92"/>
      <c r="L649" s="88"/>
      <c r="M649" s="88"/>
      <c r="N649" s="90"/>
      <c r="O649" s="90"/>
      <c r="P649" s="89"/>
      <c r="Q649" s="91"/>
      <c r="R649" s="90"/>
      <c r="S649" s="91"/>
      <c r="T649" s="91"/>
      <c r="U649" s="91"/>
      <c r="V649" s="91"/>
      <c r="W649" s="91"/>
      <c r="X649" s="91"/>
      <c r="Y649" s="91"/>
      <c r="Z649" s="93"/>
    </row>
    <row r="650" spans="1:26" ht="15.75" x14ac:dyDescent="0.25">
      <c r="A650" s="88"/>
      <c r="B650" s="88"/>
      <c r="C650" s="89"/>
      <c r="D650" s="90"/>
      <c r="E650" s="90"/>
      <c r="F650" s="89"/>
      <c r="G650" s="90"/>
      <c r="H650" s="90"/>
      <c r="I650" s="91"/>
      <c r="J650" s="91"/>
      <c r="K650" s="92"/>
      <c r="L650" s="88"/>
      <c r="M650" s="88"/>
      <c r="N650" s="90"/>
      <c r="O650" s="90"/>
      <c r="P650" s="89"/>
      <c r="Q650" s="91"/>
      <c r="R650" s="90"/>
      <c r="S650" s="91"/>
      <c r="T650" s="91"/>
      <c r="U650" s="91"/>
      <c r="V650" s="91"/>
      <c r="W650" s="91"/>
      <c r="X650" s="91"/>
      <c r="Y650" s="91"/>
      <c r="Z650" s="93"/>
    </row>
    <row r="651" spans="1:26" ht="15.75" x14ac:dyDescent="0.25">
      <c r="A651" s="88"/>
      <c r="B651" s="88"/>
      <c r="C651" s="89"/>
      <c r="D651" s="90"/>
      <c r="E651" s="90"/>
      <c r="F651" s="89"/>
      <c r="G651" s="90"/>
      <c r="H651" s="90"/>
      <c r="I651" s="91"/>
      <c r="J651" s="91"/>
      <c r="K651" s="92"/>
      <c r="L651" s="88"/>
      <c r="M651" s="88"/>
      <c r="N651" s="90"/>
      <c r="O651" s="90"/>
      <c r="P651" s="89"/>
      <c r="Q651" s="91"/>
      <c r="R651" s="90"/>
      <c r="S651" s="91"/>
      <c r="T651" s="91"/>
      <c r="U651" s="91"/>
      <c r="V651" s="91"/>
      <c r="W651" s="91"/>
      <c r="X651" s="91"/>
      <c r="Y651" s="91"/>
      <c r="Z651" s="93"/>
    </row>
    <row r="652" spans="1:26" ht="15.75" x14ac:dyDescent="0.25">
      <c r="A652" s="88"/>
      <c r="B652" s="88"/>
      <c r="C652" s="89"/>
      <c r="D652" s="90"/>
      <c r="E652" s="90"/>
      <c r="F652" s="89"/>
      <c r="G652" s="90"/>
      <c r="H652" s="90"/>
      <c r="I652" s="91"/>
      <c r="J652" s="91"/>
      <c r="K652" s="92"/>
      <c r="L652" s="88"/>
      <c r="M652" s="88"/>
      <c r="N652" s="90"/>
      <c r="O652" s="90"/>
      <c r="P652" s="89"/>
      <c r="Q652" s="91"/>
      <c r="R652" s="90"/>
      <c r="S652" s="91"/>
      <c r="T652" s="91"/>
      <c r="U652" s="91"/>
      <c r="V652" s="91"/>
      <c r="W652" s="91"/>
      <c r="X652" s="91"/>
      <c r="Y652" s="91"/>
      <c r="Z652" s="93"/>
    </row>
    <row r="653" spans="1:26" ht="15.75" x14ac:dyDescent="0.25">
      <c r="A653" s="88"/>
      <c r="B653" s="88"/>
      <c r="C653" s="89"/>
      <c r="D653" s="90"/>
      <c r="E653" s="90"/>
      <c r="F653" s="89"/>
      <c r="G653" s="90"/>
      <c r="H653" s="90"/>
      <c r="I653" s="91"/>
      <c r="J653" s="91"/>
      <c r="K653" s="92"/>
      <c r="L653" s="88"/>
      <c r="M653" s="88"/>
      <c r="N653" s="90"/>
      <c r="O653" s="90"/>
      <c r="P653" s="89"/>
      <c r="Q653" s="91"/>
      <c r="R653" s="90"/>
      <c r="S653" s="91"/>
      <c r="T653" s="91"/>
      <c r="U653" s="91"/>
      <c r="V653" s="91"/>
      <c r="W653" s="91"/>
      <c r="X653" s="91"/>
      <c r="Y653" s="91"/>
      <c r="Z653" s="93"/>
    </row>
    <row r="654" spans="1:26" ht="15.75" x14ac:dyDescent="0.25">
      <c r="A654" s="88"/>
      <c r="B654" s="88"/>
      <c r="C654" s="89"/>
      <c r="D654" s="90"/>
      <c r="E654" s="90"/>
      <c r="F654" s="89"/>
      <c r="G654" s="90"/>
      <c r="H654" s="90"/>
      <c r="I654" s="91"/>
      <c r="J654" s="91"/>
      <c r="K654" s="92"/>
      <c r="L654" s="88"/>
      <c r="M654" s="88"/>
      <c r="N654" s="90"/>
      <c r="O654" s="90"/>
      <c r="P654" s="89"/>
      <c r="Q654" s="91"/>
      <c r="R654" s="90"/>
      <c r="S654" s="91"/>
      <c r="T654" s="91"/>
      <c r="U654" s="91"/>
      <c r="V654" s="91"/>
      <c r="W654" s="91"/>
      <c r="X654" s="91"/>
      <c r="Y654" s="91"/>
      <c r="Z654" s="93"/>
    </row>
    <row r="655" spans="1:26" ht="15.75" x14ac:dyDescent="0.25">
      <c r="A655" s="88"/>
      <c r="B655" s="88"/>
      <c r="C655" s="89"/>
      <c r="D655" s="90"/>
      <c r="E655" s="90"/>
      <c r="F655" s="89"/>
      <c r="G655" s="90"/>
      <c r="H655" s="90"/>
      <c r="I655" s="91"/>
      <c r="J655" s="91"/>
      <c r="K655" s="92"/>
      <c r="L655" s="88"/>
      <c r="M655" s="88"/>
      <c r="N655" s="90"/>
      <c r="O655" s="90"/>
      <c r="P655" s="89"/>
      <c r="Q655" s="91"/>
      <c r="R655" s="90"/>
      <c r="S655" s="91"/>
      <c r="T655" s="91"/>
      <c r="U655" s="91"/>
      <c r="V655" s="91"/>
      <c r="W655" s="91"/>
      <c r="X655" s="91"/>
      <c r="Y655" s="91"/>
      <c r="Z655" s="93"/>
    </row>
    <row r="656" spans="1:26" ht="15.75" x14ac:dyDescent="0.25">
      <c r="A656" s="88"/>
      <c r="B656" s="88"/>
      <c r="C656" s="89"/>
      <c r="D656" s="90"/>
      <c r="E656" s="90"/>
      <c r="F656" s="89"/>
      <c r="G656" s="90"/>
      <c r="H656" s="90"/>
      <c r="I656" s="91"/>
      <c r="J656" s="91"/>
      <c r="K656" s="92"/>
      <c r="L656" s="88"/>
      <c r="M656" s="88"/>
      <c r="N656" s="90"/>
      <c r="O656" s="90"/>
      <c r="P656" s="89"/>
      <c r="Q656" s="91"/>
      <c r="R656" s="90"/>
      <c r="S656" s="91"/>
      <c r="T656" s="91"/>
      <c r="U656" s="91"/>
      <c r="V656" s="91"/>
      <c r="W656" s="91"/>
      <c r="X656" s="91"/>
      <c r="Y656" s="91"/>
      <c r="Z656" s="93"/>
    </row>
    <row r="657" spans="1:26" ht="15.75" x14ac:dyDescent="0.25">
      <c r="A657" s="88"/>
      <c r="B657" s="88"/>
      <c r="C657" s="89"/>
      <c r="D657" s="90"/>
      <c r="E657" s="90"/>
      <c r="F657" s="89"/>
      <c r="G657" s="90"/>
      <c r="H657" s="90"/>
      <c r="I657" s="91"/>
      <c r="J657" s="91"/>
      <c r="K657" s="92"/>
      <c r="L657" s="88"/>
      <c r="M657" s="88"/>
      <c r="N657" s="90"/>
      <c r="O657" s="90"/>
      <c r="P657" s="89"/>
      <c r="Q657" s="91"/>
      <c r="R657" s="90"/>
      <c r="S657" s="91"/>
      <c r="T657" s="91"/>
      <c r="U657" s="91"/>
      <c r="V657" s="91"/>
      <c r="W657" s="91"/>
      <c r="X657" s="91"/>
      <c r="Y657" s="91"/>
      <c r="Z657" s="93"/>
    </row>
    <row r="658" spans="1:26" ht="15.75" x14ac:dyDescent="0.25">
      <c r="A658" s="88"/>
      <c r="B658" s="88"/>
      <c r="C658" s="89"/>
      <c r="D658" s="90"/>
      <c r="E658" s="90"/>
      <c r="F658" s="89"/>
      <c r="G658" s="90"/>
      <c r="H658" s="90"/>
      <c r="I658" s="91"/>
      <c r="J658" s="91"/>
      <c r="K658" s="92"/>
      <c r="L658" s="88"/>
      <c r="M658" s="88"/>
      <c r="N658" s="90"/>
      <c r="O658" s="90"/>
      <c r="P658" s="89"/>
      <c r="Q658" s="91"/>
      <c r="R658" s="90"/>
      <c r="S658" s="91"/>
      <c r="T658" s="91"/>
      <c r="U658" s="91"/>
      <c r="V658" s="91"/>
      <c r="W658" s="91"/>
      <c r="X658" s="91"/>
      <c r="Y658" s="91"/>
      <c r="Z658" s="93"/>
    </row>
    <row r="659" spans="1:26" ht="15.75" x14ac:dyDescent="0.25">
      <c r="A659" s="88"/>
      <c r="B659" s="88"/>
      <c r="C659" s="89"/>
      <c r="D659" s="90"/>
      <c r="E659" s="90"/>
      <c r="F659" s="89"/>
      <c r="G659" s="90"/>
      <c r="H659" s="90"/>
      <c r="I659" s="91"/>
      <c r="J659" s="91"/>
      <c r="K659" s="92"/>
      <c r="L659" s="88"/>
      <c r="M659" s="88"/>
      <c r="N659" s="90"/>
      <c r="O659" s="90"/>
      <c r="P659" s="89"/>
      <c r="Q659" s="91"/>
      <c r="R659" s="90"/>
      <c r="S659" s="91"/>
      <c r="T659" s="91"/>
      <c r="U659" s="91"/>
      <c r="V659" s="91"/>
      <c r="W659" s="91"/>
      <c r="X659" s="91"/>
      <c r="Y659" s="91"/>
      <c r="Z659" s="93"/>
    </row>
    <row r="660" spans="1:26" ht="15.75" x14ac:dyDescent="0.25">
      <c r="A660" s="88"/>
      <c r="B660" s="88"/>
      <c r="C660" s="89"/>
      <c r="D660" s="90"/>
      <c r="E660" s="90"/>
      <c r="F660" s="89"/>
      <c r="G660" s="90"/>
      <c r="H660" s="90"/>
      <c r="I660" s="91"/>
      <c r="J660" s="91"/>
      <c r="K660" s="92"/>
      <c r="L660" s="88"/>
      <c r="M660" s="88"/>
      <c r="N660" s="90"/>
      <c r="O660" s="90"/>
      <c r="P660" s="89"/>
      <c r="Q660" s="91"/>
      <c r="R660" s="90"/>
      <c r="S660" s="91"/>
      <c r="T660" s="91"/>
      <c r="U660" s="91"/>
      <c r="V660" s="91"/>
      <c r="W660" s="91"/>
      <c r="X660" s="91"/>
      <c r="Y660" s="91"/>
      <c r="Z660" s="93"/>
    </row>
    <row r="661" spans="1:26" ht="15.75" x14ac:dyDescent="0.25">
      <c r="A661" s="88"/>
      <c r="B661" s="88"/>
      <c r="C661" s="89"/>
      <c r="D661" s="90"/>
      <c r="E661" s="90"/>
      <c r="F661" s="89"/>
      <c r="G661" s="90"/>
      <c r="H661" s="90"/>
      <c r="I661" s="91"/>
      <c r="J661" s="91"/>
      <c r="K661" s="92"/>
      <c r="L661" s="88"/>
      <c r="M661" s="88"/>
      <c r="N661" s="90"/>
      <c r="O661" s="90"/>
      <c r="P661" s="89"/>
      <c r="Q661" s="91"/>
      <c r="R661" s="90"/>
      <c r="S661" s="91"/>
      <c r="T661" s="91"/>
      <c r="U661" s="91"/>
      <c r="V661" s="91"/>
      <c r="W661" s="91"/>
      <c r="X661" s="91"/>
      <c r="Y661" s="91"/>
      <c r="Z661" s="93"/>
    </row>
    <row r="662" spans="1:26" ht="15.75" x14ac:dyDescent="0.25">
      <c r="A662" s="88"/>
      <c r="B662" s="88"/>
      <c r="C662" s="89"/>
      <c r="D662" s="90"/>
      <c r="E662" s="90"/>
      <c r="F662" s="89"/>
      <c r="G662" s="90"/>
      <c r="H662" s="90"/>
      <c r="I662" s="91"/>
      <c r="J662" s="91"/>
      <c r="K662" s="92"/>
      <c r="L662" s="88"/>
      <c r="M662" s="88"/>
      <c r="N662" s="90"/>
      <c r="O662" s="90"/>
      <c r="P662" s="89"/>
      <c r="Q662" s="91"/>
      <c r="R662" s="90"/>
      <c r="S662" s="91"/>
      <c r="T662" s="91"/>
      <c r="U662" s="91"/>
      <c r="V662" s="91"/>
      <c r="W662" s="91"/>
      <c r="X662" s="91"/>
      <c r="Y662" s="91"/>
      <c r="Z662" s="93"/>
    </row>
    <row r="663" spans="1:26" ht="15.75" x14ac:dyDescent="0.25">
      <c r="A663" s="88"/>
      <c r="B663" s="88"/>
      <c r="C663" s="89"/>
      <c r="D663" s="90"/>
      <c r="E663" s="90"/>
      <c r="F663" s="89"/>
      <c r="G663" s="90"/>
      <c r="H663" s="90"/>
      <c r="I663" s="91"/>
      <c r="J663" s="91"/>
      <c r="K663" s="92"/>
      <c r="L663" s="88"/>
      <c r="M663" s="88"/>
      <c r="N663" s="90"/>
      <c r="O663" s="90"/>
      <c r="P663" s="89"/>
      <c r="Q663" s="91"/>
      <c r="R663" s="90"/>
      <c r="S663" s="91"/>
      <c r="T663" s="91"/>
      <c r="U663" s="91"/>
      <c r="V663" s="91"/>
      <c r="W663" s="91"/>
      <c r="X663" s="91"/>
      <c r="Y663" s="91"/>
      <c r="Z663" s="93"/>
    </row>
    <row r="664" spans="1:26" ht="15.75" x14ac:dyDescent="0.25">
      <c r="A664" s="88"/>
      <c r="B664" s="88"/>
      <c r="C664" s="89"/>
      <c r="D664" s="90"/>
      <c r="E664" s="90"/>
      <c r="F664" s="89"/>
      <c r="G664" s="90"/>
      <c r="H664" s="90"/>
      <c r="I664" s="91"/>
      <c r="J664" s="91"/>
      <c r="K664" s="92"/>
      <c r="L664" s="88"/>
      <c r="M664" s="88"/>
      <c r="N664" s="90"/>
      <c r="O664" s="90"/>
      <c r="P664" s="89"/>
      <c r="Q664" s="91"/>
      <c r="R664" s="90"/>
      <c r="S664" s="91"/>
      <c r="T664" s="91"/>
      <c r="U664" s="91"/>
      <c r="V664" s="91"/>
      <c r="W664" s="91"/>
      <c r="X664" s="91"/>
      <c r="Y664" s="91"/>
      <c r="Z664" s="93"/>
    </row>
    <row r="665" spans="1:26" ht="15.75" x14ac:dyDescent="0.25">
      <c r="A665" s="88"/>
      <c r="B665" s="88"/>
      <c r="C665" s="89"/>
      <c r="D665" s="90"/>
      <c r="E665" s="90"/>
      <c r="F665" s="89"/>
      <c r="G665" s="90"/>
      <c r="H665" s="90"/>
      <c r="I665" s="91"/>
      <c r="J665" s="91"/>
      <c r="K665" s="92"/>
      <c r="L665" s="88"/>
      <c r="M665" s="88"/>
      <c r="N665" s="90"/>
      <c r="O665" s="90"/>
      <c r="P665" s="89"/>
      <c r="Q665" s="91"/>
      <c r="R665" s="90"/>
      <c r="S665" s="91"/>
      <c r="T665" s="91"/>
      <c r="U665" s="91"/>
      <c r="V665" s="91"/>
      <c r="W665" s="91"/>
      <c r="X665" s="91"/>
      <c r="Y665" s="91"/>
      <c r="Z665" s="93"/>
    </row>
    <row r="666" spans="1:26" ht="15.75" x14ac:dyDescent="0.25">
      <c r="A666" s="88"/>
      <c r="B666" s="88"/>
      <c r="C666" s="89"/>
      <c r="D666" s="90"/>
      <c r="E666" s="90"/>
      <c r="F666" s="89"/>
      <c r="G666" s="90"/>
      <c r="H666" s="90"/>
      <c r="I666" s="91"/>
      <c r="J666" s="91"/>
      <c r="K666" s="92"/>
      <c r="L666" s="88"/>
      <c r="M666" s="88"/>
      <c r="N666" s="90"/>
      <c r="O666" s="90"/>
      <c r="P666" s="89"/>
      <c r="Q666" s="91"/>
      <c r="R666" s="90"/>
      <c r="S666" s="91"/>
      <c r="T666" s="91"/>
      <c r="U666" s="91"/>
      <c r="V666" s="91"/>
      <c r="W666" s="91"/>
      <c r="X666" s="91"/>
      <c r="Y666" s="91"/>
      <c r="Z666" s="93"/>
    </row>
    <row r="667" spans="1:26" ht="15.75" x14ac:dyDescent="0.25">
      <c r="A667" s="88"/>
      <c r="B667" s="88"/>
      <c r="C667" s="89"/>
      <c r="D667" s="90"/>
      <c r="E667" s="90"/>
      <c r="F667" s="89"/>
      <c r="G667" s="90"/>
      <c r="H667" s="90"/>
      <c r="I667" s="91"/>
      <c r="J667" s="91"/>
      <c r="K667" s="92"/>
      <c r="L667" s="88"/>
      <c r="M667" s="88"/>
      <c r="N667" s="90"/>
      <c r="O667" s="90"/>
      <c r="P667" s="89"/>
      <c r="Q667" s="91"/>
      <c r="R667" s="90"/>
      <c r="S667" s="91"/>
      <c r="T667" s="91"/>
      <c r="U667" s="91"/>
      <c r="V667" s="91"/>
      <c r="W667" s="91"/>
      <c r="X667" s="91"/>
      <c r="Y667" s="91"/>
      <c r="Z667" s="93"/>
    </row>
    <row r="668" spans="1:26" ht="15.75" x14ac:dyDescent="0.25">
      <c r="A668" s="88"/>
      <c r="B668" s="88"/>
      <c r="C668" s="89"/>
      <c r="D668" s="90"/>
      <c r="E668" s="90"/>
      <c r="F668" s="89"/>
      <c r="G668" s="90"/>
      <c r="H668" s="90"/>
      <c r="I668" s="91"/>
      <c r="J668" s="91"/>
      <c r="K668" s="92"/>
      <c r="L668" s="88"/>
      <c r="M668" s="88"/>
      <c r="N668" s="90"/>
      <c r="O668" s="90"/>
      <c r="P668" s="89"/>
      <c r="Q668" s="91"/>
      <c r="R668" s="90"/>
      <c r="S668" s="91"/>
      <c r="T668" s="91"/>
      <c r="U668" s="91"/>
      <c r="V668" s="91"/>
      <c r="W668" s="91"/>
      <c r="X668" s="91"/>
      <c r="Y668" s="91"/>
      <c r="Z668" s="93"/>
    </row>
    <row r="669" spans="1:26" ht="15.75" x14ac:dyDescent="0.25">
      <c r="A669" s="88"/>
      <c r="B669" s="88"/>
      <c r="C669" s="89"/>
      <c r="D669" s="90"/>
      <c r="E669" s="90"/>
      <c r="F669" s="89"/>
      <c r="G669" s="90"/>
      <c r="H669" s="90"/>
      <c r="I669" s="91"/>
      <c r="J669" s="91"/>
      <c r="K669" s="92"/>
      <c r="L669" s="88"/>
      <c r="M669" s="88"/>
      <c r="N669" s="90"/>
      <c r="O669" s="90"/>
      <c r="P669" s="89"/>
      <c r="Q669" s="91"/>
      <c r="R669" s="90"/>
      <c r="S669" s="91"/>
      <c r="T669" s="91"/>
      <c r="U669" s="91"/>
      <c r="V669" s="91"/>
      <c r="W669" s="91"/>
      <c r="X669" s="91"/>
      <c r="Y669" s="91"/>
      <c r="Z669" s="93"/>
    </row>
    <row r="670" spans="1:26" ht="15.75" x14ac:dyDescent="0.25">
      <c r="A670" s="88"/>
      <c r="B670" s="88"/>
      <c r="C670" s="89"/>
      <c r="D670" s="90"/>
      <c r="E670" s="90"/>
      <c r="F670" s="89"/>
      <c r="G670" s="90"/>
      <c r="H670" s="90"/>
      <c r="I670" s="91"/>
      <c r="J670" s="91"/>
      <c r="K670" s="92"/>
      <c r="L670" s="88"/>
      <c r="M670" s="88"/>
      <c r="N670" s="90"/>
      <c r="O670" s="90"/>
      <c r="P670" s="89"/>
      <c r="Q670" s="91"/>
      <c r="R670" s="90"/>
      <c r="S670" s="91"/>
      <c r="T670" s="91"/>
      <c r="U670" s="91"/>
      <c r="V670" s="91"/>
      <c r="W670" s="91"/>
      <c r="X670" s="91"/>
      <c r="Y670" s="91"/>
      <c r="Z670" s="93"/>
    </row>
    <row r="671" spans="1:26" ht="15.75" x14ac:dyDescent="0.25">
      <c r="A671" s="88"/>
      <c r="B671" s="88"/>
      <c r="C671" s="89"/>
      <c r="D671" s="90"/>
      <c r="E671" s="90"/>
      <c r="F671" s="89"/>
      <c r="G671" s="90"/>
      <c r="H671" s="90"/>
      <c r="I671" s="91"/>
      <c r="J671" s="91"/>
      <c r="K671" s="92"/>
      <c r="L671" s="88"/>
      <c r="M671" s="88"/>
      <c r="N671" s="90"/>
      <c r="O671" s="90"/>
      <c r="P671" s="89"/>
      <c r="Q671" s="91"/>
      <c r="R671" s="90"/>
      <c r="S671" s="91"/>
      <c r="T671" s="91"/>
      <c r="U671" s="91"/>
      <c r="V671" s="91"/>
      <c r="W671" s="91"/>
      <c r="X671" s="91"/>
      <c r="Y671" s="91"/>
      <c r="Z671" s="93"/>
    </row>
    <row r="672" spans="1:26" ht="15.75" x14ac:dyDescent="0.25">
      <c r="A672" s="88"/>
      <c r="B672" s="88"/>
      <c r="C672" s="89"/>
      <c r="D672" s="90"/>
      <c r="E672" s="90"/>
      <c r="F672" s="89"/>
      <c r="G672" s="90"/>
      <c r="H672" s="90"/>
      <c r="I672" s="91"/>
      <c r="J672" s="91"/>
      <c r="K672" s="92"/>
      <c r="L672" s="88"/>
      <c r="M672" s="88"/>
      <c r="N672" s="90"/>
      <c r="O672" s="90"/>
      <c r="P672" s="89"/>
      <c r="Q672" s="91"/>
      <c r="R672" s="90"/>
      <c r="S672" s="91"/>
      <c r="T672" s="91"/>
      <c r="U672" s="91"/>
      <c r="V672" s="91"/>
      <c r="W672" s="91"/>
      <c r="X672" s="91"/>
      <c r="Y672" s="91"/>
      <c r="Z672" s="93"/>
    </row>
    <row r="673" spans="1:26" ht="15.75" x14ac:dyDescent="0.25">
      <c r="A673" s="88"/>
      <c r="B673" s="88"/>
      <c r="C673" s="89"/>
      <c r="D673" s="90"/>
      <c r="E673" s="90"/>
      <c r="F673" s="89"/>
      <c r="G673" s="90"/>
      <c r="H673" s="90"/>
      <c r="I673" s="91"/>
      <c r="J673" s="91"/>
      <c r="K673" s="92"/>
      <c r="L673" s="88"/>
      <c r="M673" s="88"/>
      <c r="N673" s="90"/>
      <c r="O673" s="90"/>
      <c r="P673" s="89"/>
      <c r="Q673" s="91"/>
      <c r="R673" s="90"/>
      <c r="S673" s="91"/>
      <c r="T673" s="91"/>
      <c r="U673" s="91"/>
      <c r="V673" s="91"/>
      <c r="W673" s="91"/>
      <c r="X673" s="91"/>
      <c r="Y673" s="91"/>
      <c r="Z673" s="93"/>
    </row>
    <row r="674" spans="1:26" ht="15.75" x14ac:dyDescent="0.25">
      <c r="A674" s="88"/>
      <c r="B674" s="88"/>
      <c r="C674" s="89"/>
      <c r="D674" s="90"/>
      <c r="E674" s="90"/>
      <c r="F674" s="89"/>
      <c r="G674" s="90"/>
      <c r="H674" s="90"/>
      <c r="I674" s="91"/>
      <c r="J674" s="91"/>
      <c r="K674" s="92"/>
      <c r="L674" s="88"/>
      <c r="M674" s="88"/>
      <c r="N674" s="90"/>
      <c r="O674" s="90"/>
      <c r="P674" s="89"/>
      <c r="Q674" s="91"/>
      <c r="R674" s="90"/>
      <c r="S674" s="91"/>
      <c r="T674" s="91"/>
      <c r="U674" s="91"/>
      <c r="V674" s="91"/>
      <c r="W674" s="91"/>
      <c r="X674" s="91"/>
      <c r="Y674" s="91"/>
      <c r="Z674" s="93"/>
    </row>
    <row r="675" spans="1:26" ht="15.75" x14ac:dyDescent="0.25">
      <c r="A675" s="88"/>
      <c r="B675" s="88"/>
      <c r="C675" s="89"/>
      <c r="D675" s="90"/>
      <c r="E675" s="90"/>
      <c r="F675" s="89"/>
      <c r="G675" s="90"/>
      <c r="H675" s="90"/>
      <c r="I675" s="91"/>
      <c r="J675" s="91"/>
      <c r="K675" s="92"/>
      <c r="L675" s="88"/>
      <c r="M675" s="88"/>
      <c r="N675" s="90"/>
      <c r="O675" s="90"/>
      <c r="P675" s="89"/>
      <c r="Q675" s="91"/>
      <c r="R675" s="90"/>
      <c r="S675" s="91"/>
      <c r="T675" s="91"/>
      <c r="U675" s="91"/>
      <c r="V675" s="91"/>
      <c r="W675" s="91"/>
      <c r="X675" s="91"/>
      <c r="Y675" s="91"/>
      <c r="Z675" s="93"/>
    </row>
    <row r="676" spans="1:26" ht="15.75" x14ac:dyDescent="0.25">
      <c r="A676" s="88"/>
      <c r="B676" s="88"/>
      <c r="C676" s="89"/>
      <c r="D676" s="90"/>
      <c r="E676" s="90"/>
      <c r="F676" s="89"/>
      <c r="G676" s="90"/>
      <c r="H676" s="90"/>
      <c r="I676" s="91"/>
      <c r="J676" s="91"/>
      <c r="K676" s="92"/>
      <c r="L676" s="88"/>
      <c r="M676" s="88"/>
      <c r="N676" s="90"/>
      <c r="O676" s="90"/>
      <c r="P676" s="89"/>
      <c r="Q676" s="91"/>
      <c r="R676" s="90"/>
      <c r="S676" s="91"/>
      <c r="T676" s="91"/>
      <c r="U676" s="91"/>
      <c r="V676" s="91"/>
      <c r="W676" s="91"/>
      <c r="X676" s="91"/>
      <c r="Y676" s="91"/>
      <c r="Z676" s="93"/>
    </row>
    <row r="677" spans="1:26" ht="15.75" x14ac:dyDescent="0.25">
      <c r="A677" s="88"/>
      <c r="B677" s="88"/>
      <c r="C677" s="89"/>
      <c r="D677" s="90"/>
      <c r="E677" s="90"/>
      <c r="F677" s="89"/>
      <c r="G677" s="90"/>
      <c r="H677" s="90"/>
      <c r="I677" s="91"/>
      <c r="J677" s="91"/>
      <c r="K677" s="92"/>
      <c r="L677" s="88"/>
      <c r="M677" s="88"/>
      <c r="N677" s="90"/>
      <c r="O677" s="90"/>
      <c r="P677" s="89"/>
      <c r="Q677" s="91"/>
      <c r="R677" s="90"/>
      <c r="S677" s="91"/>
      <c r="T677" s="91"/>
      <c r="U677" s="91"/>
      <c r="V677" s="91"/>
      <c r="W677" s="91"/>
      <c r="X677" s="91"/>
      <c r="Y677" s="91"/>
      <c r="Z677" s="93"/>
    </row>
    <row r="678" spans="1:26" ht="15.75" x14ac:dyDescent="0.25">
      <c r="A678" s="88"/>
      <c r="B678" s="88"/>
      <c r="C678" s="89"/>
      <c r="D678" s="90"/>
      <c r="E678" s="90"/>
      <c r="F678" s="89"/>
      <c r="G678" s="90"/>
      <c r="H678" s="90"/>
      <c r="I678" s="91"/>
      <c r="J678" s="91"/>
      <c r="K678" s="92"/>
      <c r="L678" s="88"/>
      <c r="M678" s="88"/>
      <c r="N678" s="90"/>
      <c r="O678" s="90"/>
      <c r="P678" s="89"/>
      <c r="Q678" s="91"/>
      <c r="R678" s="90"/>
      <c r="S678" s="91"/>
      <c r="T678" s="91"/>
      <c r="U678" s="91"/>
      <c r="V678" s="91"/>
      <c r="W678" s="91"/>
      <c r="X678" s="91"/>
      <c r="Y678" s="91"/>
      <c r="Z678" s="93"/>
    </row>
    <row r="679" spans="1:26" ht="15.75" x14ac:dyDescent="0.25">
      <c r="A679" s="88"/>
      <c r="B679" s="88"/>
      <c r="C679" s="89"/>
      <c r="D679" s="90"/>
      <c r="E679" s="90"/>
      <c r="F679" s="89"/>
      <c r="G679" s="90"/>
      <c r="H679" s="90"/>
      <c r="I679" s="91"/>
      <c r="J679" s="91"/>
      <c r="K679" s="92"/>
      <c r="L679" s="88"/>
      <c r="M679" s="88"/>
      <c r="N679" s="90"/>
      <c r="O679" s="90"/>
      <c r="P679" s="89"/>
      <c r="Q679" s="91"/>
      <c r="R679" s="90"/>
      <c r="S679" s="91"/>
      <c r="T679" s="91"/>
      <c r="U679" s="91"/>
      <c r="V679" s="91"/>
      <c r="W679" s="91"/>
      <c r="X679" s="91"/>
      <c r="Y679" s="91"/>
      <c r="Z679" s="93"/>
    </row>
    <row r="680" spans="1:26" ht="15.75" x14ac:dyDescent="0.25">
      <c r="A680" s="88"/>
      <c r="B680" s="88"/>
      <c r="C680" s="89"/>
      <c r="D680" s="90"/>
      <c r="E680" s="90"/>
      <c r="F680" s="89"/>
      <c r="G680" s="90"/>
      <c r="H680" s="90"/>
      <c r="I680" s="91"/>
      <c r="J680" s="91"/>
      <c r="K680" s="92"/>
      <c r="L680" s="88"/>
      <c r="M680" s="88"/>
      <c r="N680" s="90"/>
      <c r="O680" s="90"/>
      <c r="P680" s="89"/>
      <c r="Q680" s="91"/>
      <c r="R680" s="90"/>
      <c r="S680" s="91"/>
      <c r="T680" s="91"/>
      <c r="U680" s="91"/>
      <c r="V680" s="91"/>
      <c r="W680" s="91"/>
      <c r="X680" s="91"/>
      <c r="Y680" s="91"/>
      <c r="Z680" s="93"/>
    </row>
    <row r="681" spans="1:26" ht="15.75" x14ac:dyDescent="0.25">
      <c r="A681" s="88"/>
      <c r="B681" s="88"/>
      <c r="C681" s="89"/>
      <c r="D681" s="90"/>
      <c r="E681" s="90"/>
      <c r="F681" s="89"/>
      <c r="G681" s="90"/>
      <c r="H681" s="90"/>
      <c r="I681" s="91"/>
      <c r="J681" s="91"/>
      <c r="K681" s="92"/>
      <c r="L681" s="88"/>
      <c r="M681" s="88"/>
      <c r="N681" s="90"/>
      <c r="O681" s="90"/>
      <c r="P681" s="89"/>
      <c r="Q681" s="91"/>
      <c r="R681" s="90"/>
      <c r="S681" s="91"/>
      <c r="T681" s="91"/>
      <c r="U681" s="91"/>
      <c r="V681" s="91"/>
      <c r="W681" s="91"/>
      <c r="X681" s="91"/>
      <c r="Y681" s="91"/>
      <c r="Z681" s="93"/>
    </row>
    <row r="682" spans="1:26" ht="15.75" x14ac:dyDescent="0.25">
      <c r="A682" s="88"/>
      <c r="B682" s="88"/>
      <c r="C682" s="89"/>
      <c r="D682" s="90"/>
      <c r="E682" s="90"/>
      <c r="F682" s="89"/>
      <c r="G682" s="90"/>
      <c r="H682" s="90"/>
      <c r="I682" s="91"/>
      <c r="J682" s="91"/>
      <c r="K682" s="92"/>
      <c r="L682" s="88"/>
      <c r="M682" s="88"/>
      <c r="N682" s="90"/>
      <c r="O682" s="90"/>
      <c r="P682" s="89"/>
      <c r="Q682" s="91"/>
      <c r="R682" s="90"/>
      <c r="S682" s="91"/>
      <c r="T682" s="91"/>
      <c r="U682" s="91"/>
      <c r="V682" s="91"/>
      <c r="W682" s="91"/>
      <c r="X682" s="91"/>
      <c r="Y682" s="91"/>
      <c r="Z682" s="93"/>
    </row>
    <row r="683" spans="1:26" ht="15.75" x14ac:dyDescent="0.25">
      <c r="A683" s="88"/>
      <c r="B683" s="88"/>
      <c r="C683" s="89"/>
      <c r="D683" s="90"/>
      <c r="E683" s="90"/>
      <c r="F683" s="89"/>
      <c r="G683" s="90"/>
      <c r="H683" s="90"/>
      <c r="I683" s="91"/>
      <c r="J683" s="91"/>
      <c r="K683" s="92"/>
      <c r="L683" s="88"/>
      <c r="M683" s="88"/>
      <c r="N683" s="90"/>
      <c r="O683" s="90"/>
      <c r="P683" s="89"/>
      <c r="Q683" s="91"/>
      <c r="R683" s="90"/>
      <c r="S683" s="91"/>
      <c r="T683" s="91"/>
      <c r="U683" s="91"/>
      <c r="V683" s="91"/>
      <c r="W683" s="91"/>
      <c r="X683" s="91"/>
      <c r="Y683" s="91"/>
      <c r="Z683" s="93"/>
    </row>
    <row r="684" spans="1:26" ht="15.75" x14ac:dyDescent="0.25">
      <c r="A684" s="88"/>
      <c r="B684" s="88"/>
      <c r="C684" s="89"/>
      <c r="D684" s="90"/>
      <c r="E684" s="90"/>
      <c r="F684" s="89"/>
      <c r="G684" s="90"/>
      <c r="H684" s="90"/>
      <c r="I684" s="91"/>
      <c r="J684" s="91"/>
      <c r="K684" s="92"/>
      <c r="L684" s="88"/>
      <c r="M684" s="88"/>
      <c r="N684" s="90"/>
      <c r="O684" s="90"/>
      <c r="P684" s="89"/>
      <c r="Q684" s="91"/>
      <c r="R684" s="90"/>
      <c r="S684" s="91"/>
      <c r="T684" s="91"/>
      <c r="U684" s="91"/>
      <c r="V684" s="91"/>
      <c r="W684" s="91"/>
      <c r="X684" s="91"/>
      <c r="Y684" s="91"/>
      <c r="Z684" s="93"/>
    </row>
    <row r="685" spans="1:26" ht="15.75" x14ac:dyDescent="0.25">
      <c r="A685" s="88"/>
      <c r="B685" s="88"/>
      <c r="C685" s="89"/>
      <c r="D685" s="90"/>
      <c r="E685" s="90"/>
      <c r="F685" s="89"/>
      <c r="G685" s="90"/>
      <c r="H685" s="90"/>
      <c r="I685" s="91"/>
      <c r="J685" s="91"/>
      <c r="K685" s="92"/>
      <c r="L685" s="88"/>
      <c r="M685" s="88"/>
      <c r="N685" s="90"/>
      <c r="O685" s="90"/>
      <c r="P685" s="89"/>
      <c r="Q685" s="91"/>
      <c r="R685" s="90"/>
      <c r="S685" s="91"/>
      <c r="T685" s="91"/>
      <c r="U685" s="91"/>
      <c r="V685" s="91"/>
      <c r="W685" s="91"/>
      <c r="X685" s="91"/>
      <c r="Y685" s="91"/>
      <c r="Z685" s="93"/>
    </row>
    <row r="686" spans="1:26" ht="15.75" x14ac:dyDescent="0.25">
      <c r="A686" s="88"/>
      <c r="B686" s="88"/>
      <c r="C686" s="89"/>
      <c r="D686" s="90"/>
      <c r="E686" s="90"/>
      <c r="F686" s="89"/>
      <c r="G686" s="90"/>
      <c r="H686" s="90"/>
      <c r="I686" s="91"/>
      <c r="J686" s="91"/>
      <c r="K686" s="92"/>
      <c r="L686" s="88"/>
      <c r="M686" s="88"/>
      <c r="N686" s="90"/>
      <c r="O686" s="90"/>
      <c r="P686" s="89"/>
      <c r="Q686" s="91"/>
      <c r="R686" s="90"/>
      <c r="S686" s="91"/>
      <c r="T686" s="91"/>
      <c r="U686" s="91"/>
      <c r="V686" s="91"/>
      <c r="W686" s="91"/>
      <c r="X686" s="91"/>
      <c r="Y686" s="91"/>
      <c r="Z686" s="93"/>
    </row>
    <row r="687" spans="1:26" ht="15.75" x14ac:dyDescent="0.25">
      <c r="A687" s="88"/>
      <c r="B687" s="88"/>
      <c r="C687" s="89"/>
      <c r="D687" s="90"/>
      <c r="E687" s="90"/>
      <c r="F687" s="89"/>
      <c r="G687" s="90"/>
      <c r="H687" s="90"/>
      <c r="I687" s="91"/>
      <c r="J687" s="91"/>
      <c r="K687" s="92"/>
      <c r="L687" s="88"/>
      <c r="M687" s="88"/>
      <c r="N687" s="90"/>
      <c r="O687" s="90"/>
      <c r="P687" s="89"/>
      <c r="Q687" s="91"/>
      <c r="R687" s="90"/>
      <c r="S687" s="91"/>
      <c r="T687" s="91"/>
      <c r="U687" s="91"/>
      <c r="V687" s="91"/>
      <c r="W687" s="91"/>
      <c r="X687" s="91"/>
      <c r="Y687" s="91"/>
      <c r="Z687" s="93"/>
    </row>
    <row r="688" spans="1:26" ht="15.75" x14ac:dyDescent="0.25">
      <c r="A688" s="88"/>
      <c r="B688" s="88"/>
      <c r="C688" s="89"/>
      <c r="D688" s="90"/>
      <c r="E688" s="90"/>
      <c r="F688" s="89"/>
      <c r="G688" s="90"/>
      <c r="H688" s="90"/>
      <c r="I688" s="91"/>
      <c r="J688" s="91"/>
      <c r="K688" s="92"/>
      <c r="L688" s="88"/>
      <c r="M688" s="88"/>
      <c r="N688" s="90"/>
      <c r="O688" s="90"/>
      <c r="P688" s="89"/>
      <c r="Q688" s="91"/>
      <c r="R688" s="90"/>
      <c r="S688" s="91"/>
      <c r="T688" s="91"/>
      <c r="U688" s="91"/>
      <c r="V688" s="91"/>
      <c r="W688" s="91"/>
      <c r="X688" s="91"/>
      <c r="Y688" s="91"/>
      <c r="Z688" s="93"/>
    </row>
    <row r="689" spans="1:26" ht="15.75" x14ac:dyDescent="0.25">
      <c r="A689" s="88"/>
      <c r="B689" s="88"/>
      <c r="C689" s="89"/>
      <c r="D689" s="90"/>
      <c r="E689" s="90"/>
      <c r="F689" s="89"/>
      <c r="G689" s="90"/>
      <c r="H689" s="90"/>
      <c r="I689" s="91"/>
      <c r="J689" s="91"/>
      <c r="K689" s="92"/>
      <c r="L689" s="88"/>
      <c r="M689" s="88"/>
      <c r="N689" s="90"/>
      <c r="O689" s="90"/>
      <c r="P689" s="89"/>
      <c r="Q689" s="91"/>
      <c r="R689" s="90"/>
      <c r="S689" s="91"/>
      <c r="T689" s="91"/>
      <c r="U689" s="91"/>
      <c r="V689" s="91"/>
      <c r="W689" s="91"/>
      <c r="X689" s="91"/>
      <c r="Y689" s="91"/>
      <c r="Z689" s="93"/>
    </row>
    <row r="690" spans="1:26" ht="15.75" x14ac:dyDescent="0.25">
      <c r="A690" s="88"/>
      <c r="B690" s="88"/>
      <c r="C690" s="89"/>
      <c r="D690" s="90"/>
      <c r="E690" s="90"/>
      <c r="F690" s="89"/>
      <c r="G690" s="90"/>
      <c r="H690" s="90"/>
      <c r="I690" s="91"/>
      <c r="J690" s="91"/>
      <c r="K690" s="92"/>
      <c r="L690" s="88"/>
      <c r="M690" s="88"/>
      <c r="N690" s="90"/>
      <c r="O690" s="90"/>
      <c r="P690" s="89"/>
      <c r="Q690" s="91"/>
      <c r="R690" s="90"/>
      <c r="S690" s="91"/>
      <c r="T690" s="91"/>
      <c r="U690" s="91"/>
      <c r="V690" s="91"/>
      <c r="W690" s="91"/>
      <c r="X690" s="91"/>
      <c r="Y690" s="91"/>
      <c r="Z690" s="93"/>
    </row>
    <row r="691" spans="1:26" ht="15.75" x14ac:dyDescent="0.25">
      <c r="A691" s="88"/>
      <c r="B691" s="88"/>
      <c r="C691" s="89"/>
      <c r="D691" s="90"/>
      <c r="E691" s="90"/>
      <c r="F691" s="89"/>
      <c r="G691" s="90"/>
      <c r="H691" s="90"/>
      <c r="I691" s="91"/>
      <c r="J691" s="91"/>
      <c r="K691" s="92"/>
      <c r="L691" s="88"/>
      <c r="M691" s="88"/>
      <c r="N691" s="90"/>
      <c r="O691" s="90"/>
      <c r="P691" s="89"/>
      <c r="Q691" s="91"/>
      <c r="R691" s="90"/>
      <c r="S691" s="91"/>
      <c r="T691" s="91"/>
      <c r="U691" s="91"/>
      <c r="V691" s="91"/>
      <c r="W691" s="91"/>
      <c r="X691" s="91"/>
      <c r="Y691" s="91"/>
      <c r="Z691" s="93"/>
    </row>
    <row r="692" spans="1:26" ht="15.75" x14ac:dyDescent="0.25">
      <c r="A692" s="88"/>
      <c r="B692" s="88"/>
      <c r="C692" s="89"/>
      <c r="D692" s="90"/>
      <c r="E692" s="90"/>
      <c r="F692" s="89"/>
      <c r="G692" s="90"/>
      <c r="H692" s="90"/>
      <c r="I692" s="91"/>
      <c r="J692" s="91"/>
      <c r="K692" s="92"/>
      <c r="L692" s="88"/>
      <c r="M692" s="88"/>
      <c r="N692" s="90"/>
      <c r="O692" s="90"/>
      <c r="P692" s="89"/>
      <c r="Q692" s="91"/>
      <c r="R692" s="90"/>
      <c r="S692" s="91"/>
      <c r="T692" s="91"/>
      <c r="U692" s="91"/>
      <c r="V692" s="91"/>
      <c r="W692" s="91"/>
      <c r="X692" s="91"/>
      <c r="Y692" s="91"/>
      <c r="Z692" s="93"/>
    </row>
    <row r="693" spans="1:26" ht="15.75" x14ac:dyDescent="0.25">
      <c r="A693" s="88"/>
      <c r="B693" s="88"/>
      <c r="C693" s="89"/>
      <c r="D693" s="90"/>
      <c r="E693" s="90"/>
      <c r="F693" s="89"/>
      <c r="G693" s="90"/>
      <c r="H693" s="90"/>
      <c r="I693" s="91"/>
      <c r="J693" s="91"/>
      <c r="K693" s="92"/>
      <c r="L693" s="88"/>
      <c r="M693" s="88"/>
      <c r="N693" s="90"/>
      <c r="O693" s="90"/>
      <c r="P693" s="89"/>
      <c r="Q693" s="91"/>
      <c r="R693" s="90"/>
      <c r="S693" s="91"/>
      <c r="T693" s="91"/>
      <c r="U693" s="91"/>
      <c r="V693" s="91"/>
      <c r="W693" s="91"/>
      <c r="X693" s="91"/>
      <c r="Y693" s="91"/>
      <c r="Z693" s="93"/>
    </row>
    <row r="694" spans="1:26" ht="15.75" x14ac:dyDescent="0.25">
      <c r="A694" s="88"/>
      <c r="B694" s="88"/>
      <c r="C694" s="89"/>
      <c r="D694" s="90"/>
      <c r="E694" s="90"/>
      <c r="F694" s="89"/>
      <c r="G694" s="90"/>
      <c r="H694" s="90"/>
      <c r="I694" s="91"/>
      <c r="J694" s="91"/>
      <c r="K694" s="92"/>
      <c r="L694" s="88"/>
      <c r="M694" s="88"/>
      <c r="N694" s="90"/>
      <c r="O694" s="90"/>
      <c r="P694" s="89"/>
      <c r="Q694" s="91"/>
      <c r="R694" s="90"/>
      <c r="S694" s="91"/>
      <c r="T694" s="91"/>
      <c r="U694" s="91"/>
      <c r="V694" s="91"/>
      <c r="W694" s="91"/>
      <c r="X694" s="91"/>
      <c r="Y694" s="91"/>
      <c r="Z694" s="93"/>
    </row>
    <row r="695" spans="1:26" ht="15.75" x14ac:dyDescent="0.25">
      <c r="A695" s="88"/>
      <c r="B695" s="88"/>
      <c r="C695" s="89"/>
      <c r="D695" s="90"/>
      <c r="E695" s="90"/>
      <c r="F695" s="89"/>
      <c r="G695" s="90"/>
      <c r="H695" s="90"/>
      <c r="I695" s="91"/>
      <c r="J695" s="91"/>
      <c r="K695" s="92"/>
      <c r="L695" s="88"/>
      <c r="M695" s="88"/>
      <c r="N695" s="90"/>
      <c r="O695" s="90"/>
      <c r="P695" s="89"/>
      <c r="Q695" s="91"/>
      <c r="R695" s="90"/>
      <c r="S695" s="91"/>
      <c r="T695" s="91"/>
      <c r="U695" s="91"/>
      <c r="V695" s="91"/>
      <c r="W695" s="91"/>
      <c r="X695" s="91"/>
      <c r="Y695" s="91"/>
      <c r="Z695" s="93"/>
    </row>
    <row r="696" spans="1:26" ht="15.75" x14ac:dyDescent="0.25">
      <c r="A696" s="88"/>
      <c r="B696" s="88"/>
      <c r="C696" s="89"/>
      <c r="D696" s="90"/>
      <c r="E696" s="90"/>
      <c r="F696" s="89"/>
      <c r="G696" s="90"/>
      <c r="H696" s="90"/>
      <c r="I696" s="91"/>
      <c r="J696" s="91"/>
      <c r="K696" s="92"/>
      <c r="L696" s="88"/>
      <c r="M696" s="88"/>
      <c r="N696" s="90"/>
      <c r="O696" s="90"/>
      <c r="P696" s="89"/>
      <c r="Q696" s="91"/>
      <c r="R696" s="90"/>
      <c r="S696" s="91"/>
      <c r="T696" s="91"/>
      <c r="U696" s="91"/>
      <c r="V696" s="91"/>
      <c r="W696" s="91"/>
      <c r="X696" s="91"/>
      <c r="Y696" s="91"/>
      <c r="Z696" s="93"/>
    </row>
    <row r="697" spans="1:26" ht="15.75" x14ac:dyDescent="0.25">
      <c r="A697" s="88"/>
      <c r="B697" s="88"/>
      <c r="C697" s="89"/>
      <c r="D697" s="90"/>
      <c r="E697" s="90"/>
      <c r="F697" s="89"/>
      <c r="G697" s="90"/>
      <c r="H697" s="90"/>
      <c r="I697" s="91"/>
      <c r="J697" s="91"/>
      <c r="K697" s="92"/>
      <c r="L697" s="88"/>
      <c r="M697" s="88"/>
      <c r="N697" s="90"/>
      <c r="O697" s="90"/>
      <c r="P697" s="89"/>
      <c r="Q697" s="91"/>
      <c r="R697" s="90"/>
      <c r="S697" s="91"/>
      <c r="T697" s="91"/>
      <c r="U697" s="91"/>
      <c r="V697" s="91"/>
      <c r="W697" s="91"/>
      <c r="X697" s="91"/>
      <c r="Y697" s="91"/>
      <c r="Z697" s="93"/>
    </row>
    <row r="698" spans="1:26" ht="15.75" x14ac:dyDescent="0.25">
      <c r="A698" s="88"/>
      <c r="B698" s="88"/>
      <c r="C698" s="89"/>
      <c r="D698" s="90"/>
      <c r="E698" s="90"/>
      <c r="F698" s="89"/>
      <c r="G698" s="90"/>
      <c r="H698" s="90"/>
      <c r="I698" s="91"/>
      <c r="J698" s="91"/>
      <c r="K698" s="92"/>
      <c r="L698" s="88"/>
      <c r="M698" s="88"/>
      <c r="N698" s="90"/>
      <c r="O698" s="90"/>
      <c r="P698" s="89"/>
      <c r="Q698" s="91"/>
      <c r="R698" s="90"/>
      <c r="S698" s="91"/>
      <c r="T698" s="91"/>
      <c r="U698" s="91"/>
      <c r="V698" s="91"/>
      <c r="W698" s="91"/>
      <c r="X698" s="91"/>
      <c r="Y698" s="91"/>
      <c r="Z698" s="93"/>
    </row>
    <row r="699" spans="1:26" ht="15.75" x14ac:dyDescent="0.25">
      <c r="A699" s="88"/>
      <c r="B699" s="88"/>
      <c r="C699" s="89"/>
      <c r="D699" s="90"/>
      <c r="E699" s="90"/>
      <c r="F699" s="89"/>
      <c r="G699" s="90"/>
      <c r="H699" s="90"/>
      <c r="I699" s="91"/>
      <c r="J699" s="91"/>
      <c r="K699" s="92"/>
      <c r="L699" s="88"/>
      <c r="M699" s="88"/>
      <c r="N699" s="90"/>
      <c r="O699" s="90"/>
      <c r="P699" s="89"/>
      <c r="Q699" s="91"/>
      <c r="R699" s="90"/>
      <c r="S699" s="91"/>
      <c r="T699" s="91"/>
      <c r="U699" s="91"/>
      <c r="V699" s="91"/>
      <c r="W699" s="91"/>
      <c r="X699" s="91"/>
      <c r="Y699" s="91"/>
      <c r="Z699" s="93"/>
    </row>
    <row r="700" spans="1:26" ht="15.75" x14ac:dyDescent="0.25">
      <c r="A700" s="88"/>
      <c r="B700" s="88"/>
      <c r="C700" s="89"/>
      <c r="D700" s="90"/>
      <c r="E700" s="90"/>
      <c r="F700" s="89"/>
      <c r="G700" s="90"/>
      <c r="H700" s="90"/>
      <c r="I700" s="91"/>
      <c r="J700" s="91"/>
      <c r="K700" s="92"/>
      <c r="L700" s="88"/>
      <c r="M700" s="88"/>
      <c r="N700" s="90"/>
      <c r="O700" s="90"/>
      <c r="P700" s="89"/>
      <c r="Q700" s="91"/>
      <c r="R700" s="90"/>
      <c r="S700" s="91"/>
      <c r="T700" s="91"/>
      <c r="U700" s="91"/>
      <c r="V700" s="91"/>
      <c r="W700" s="91"/>
      <c r="X700" s="91"/>
      <c r="Y700" s="91"/>
      <c r="Z700" s="93"/>
    </row>
    <row r="701" spans="1:26" ht="15.75" x14ac:dyDescent="0.25">
      <c r="A701" s="88"/>
      <c r="B701" s="88"/>
      <c r="C701" s="89"/>
      <c r="D701" s="90"/>
      <c r="E701" s="90"/>
      <c r="F701" s="89"/>
      <c r="G701" s="90"/>
      <c r="H701" s="90"/>
      <c r="I701" s="91"/>
      <c r="J701" s="91"/>
      <c r="K701" s="92"/>
      <c r="L701" s="88"/>
      <c r="M701" s="88"/>
      <c r="N701" s="90"/>
      <c r="O701" s="90"/>
      <c r="P701" s="89"/>
      <c r="Q701" s="91"/>
      <c r="R701" s="90"/>
      <c r="S701" s="91"/>
      <c r="T701" s="91"/>
      <c r="U701" s="91"/>
      <c r="V701" s="91"/>
      <c r="W701" s="91"/>
      <c r="X701" s="91"/>
      <c r="Y701" s="91"/>
      <c r="Z701" s="93"/>
    </row>
    <row r="702" spans="1:26" ht="15.75" x14ac:dyDescent="0.25">
      <c r="A702" s="88"/>
      <c r="B702" s="88"/>
      <c r="C702" s="89"/>
      <c r="D702" s="90"/>
      <c r="E702" s="90"/>
      <c r="F702" s="89"/>
      <c r="G702" s="90"/>
      <c r="H702" s="90"/>
      <c r="I702" s="91"/>
      <c r="J702" s="91"/>
      <c r="K702" s="92"/>
      <c r="L702" s="88"/>
      <c r="M702" s="88"/>
      <c r="N702" s="90"/>
      <c r="O702" s="90"/>
      <c r="P702" s="89"/>
      <c r="Q702" s="91"/>
      <c r="R702" s="90"/>
      <c r="S702" s="91"/>
      <c r="T702" s="91"/>
      <c r="U702" s="91"/>
      <c r="V702" s="91"/>
      <c r="W702" s="91"/>
      <c r="X702" s="91"/>
      <c r="Y702" s="91"/>
      <c r="Z702" s="93"/>
    </row>
    <row r="703" spans="1:26" ht="15.75" x14ac:dyDescent="0.25">
      <c r="A703" s="88"/>
      <c r="B703" s="88"/>
      <c r="C703" s="89"/>
      <c r="D703" s="90"/>
      <c r="E703" s="90"/>
      <c r="F703" s="89"/>
      <c r="G703" s="90"/>
      <c r="H703" s="90"/>
      <c r="I703" s="91"/>
      <c r="J703" s="91"/>
      <c r="K703" s="92"/>
      <c r="L703" s="88"/>
      <c r="M703" s="88"/>
      <c r="N703" s="90"/>
      <c r="O703" s="90"/>
      <c r="P703" s="89"/>
      <c r="Q703" s="91"/>
      <c r="R703" s="90"/>
      <c r="S703" s="91"/>
      <c r="T703" s="91"/>
      <c r="U703" s="91"/>
      <c r="V703" s="91"/>
      <c r="W703" s="91"/>
      <c r="X703" s="91"/>
      <c r="Y703" s="91"/>
      <c r="Z703" s="93"/>
    </row>
    <row r="704" spans="1:26" ht="15.75" x14ac:dyDescent="0.25">
      <c r="A704" s="88"/>
      <c r="B704" s="88"/>
      <c r="C704" s="89"/>
      <c r="D704" s="90"/>
      <c r="E704" s="90"/>
      <c r="F704" s="89"/>
      <c r="G704" s="90"/>
      <c r="H704" s="90"/>
      <c r="I704" s="91"/>
      <c r="J704" s="91"/>
      <c r="K704" s="92"/>
      <c r="L704" s="88"/>
      <c r="M704" s="88"/>
      <c r="N704" s="90"/>
      <c r="O704" s="90"/>
      <c r="P704" s="89"/>
      <c r="Q704" s="91"/>
      <c r="R704" s="90"/>
      <c r="S704" s="91"/>
      <c r="T704" s="91"/>
      <c r="U704" s="91"/>
      <c r="V704" s="91"/>
      <c r="W704" s="91"/>
      <c r="X704" s="91"/>
      <c r="Y704" s="91"/>
      <c r="Z704" s="93"/>
    </row>
    <row r="705" spans="1:26" ht="15.75" x14ac:dyDescent="0.25">
      <c r="A705" s="88"/>
      <c r="B705" s="88"/>
      <c r="C705" s="89"/>
      <c r="D705" s="90"/>
      <c r="E705" s="90"/>
      <c r="F705" s="89"/>
      <c r="G705" s="90"/>
      <c r="H705" s="90"/>
      <c r="I705" s="91"/>
      <c r="J705" s="91"/>
      <c r="K705" s="92"/>
      <c r="L705" s="88"/>
      <c r="M705" s="88"/>
      <c r="N705" s="90"/>
      <c r="O705" s="90"/>
      <c r="P705" s="89"/>
      <c r="Q705" s="91"/>
      <c r="R705" s="90"/>
      <c r="S705" s="91"/>
      <c r="T705" s="91"/>
      <c r="U705" s="91"/>
      <c r="V705" s="91"/>
      <c r="W705" s="91"/>
      <c r="X705" s="91"/>
      <c r="Y705" s="91"/>
      <c r="Z705" s="93"/>
    </row>
    <row r="706" spans="1:26" ht="15.75" x14ac:dyDescent="0.25">
      <c r="A706" s="88"/>
      <c r="B706" s="88"/>
      <c r="C706" s="89"/>
      <c r="D706" s="90"/>
      <c r="E706" s="90"/>
      <c r="F706" s="89"/>
      <c r="G706" s="90"/>
      <c r="H706" s="90"/>
      <c r="I706" s="91"/>
      <c r="J706" s="91"/>
      <c r="K706" s="92"/>
      <c r="L706" s="88"/>
      <c r="M706" s="88"/>
      <c r="N706" s="90"/>
      <c r="O706" s="90"/>
      <c r="P706" s="89"/>
      <c r="Q706" s="91"/>
      <c r="R706" s="90"/>
      <c r="S706" s="91"/>
      <c r="T706" s="91"/>
      <c r="U706" s="91"/>
      <c r="V706" s="91"/>
      <c r="W706" s="91"/>
      <c r="X706" s="91"/>
      <c r="Y706" s="91"/>
      <c r="Z706" s="93"/>
    </row>
    <row r="707" spans="1:26" ht="15.75" x14ac:dyDescent="0.25">
      <c r="A707" s="88"/>
      <c r="B707" s="88"/>
      <c r="C707" s="89"/>
      <c r="D707" s="90"/>
      <c r="E707" s="90"/>
      <c r="F707" s="89"/>
      <c r="G707" s="90"/>
      <c r="H707" s="90"/>
      <c r="I707" s="91"/>
      <c r="J707" s="91"/>
      <c r="K707" s="92"/>
      <c r="L707" s="88"/>
      <c r="M707" s="88"/>
      <c r="N707" s="90"/>
      <c r="O707" s="90"/>
      <c r="P707" s="89"/>
      <c r="Q707" s="91"/>
      <c r="R707" s="90"/>
      <c r="S707" s="91"/>
      <c r="T707" s="91"/>
      <c r="U707" s="91"/>
      <c r="V707" s="91"/>
      <c r="W707" s="91"/>
      <c r="X707" s="91"/>
      <c r="Y707" s="91"/>
      <c r="Z707" s="93"/>
    </row>
    <row r="708" spans="1:26" ht="15.75" x14ac:dyDescent="0.25">
      <c r="A708" s="88"/>
      <c r="B708" s="88"/>
      <c r="C708" s="89"/>
      <c r="D708" s="90"/>
      <c r="E708" s="90"/>
      <c r="F708" s="89"/>
      <c r="G708" s="90"/>
      <c r="H708" s="90"/>
      <c r="I708" s="91"/>
      <c r="J708" s="91"/>
      <c r="K708" s="92"/>
      <c r="L708" s="88"/>
      <c r="M708" s="88"/>
      <c r="N708" s="90"/>
      <c r="O708" s="90"/>
      <c r="P708" s="89"/>
      <c r="Q708" s="91"/>
      <c r="R708" s="90"/>
      <c r="S708" s="91"/>
      <c r="T708" s="91"/>
      <c r="U708" s="91"/>
      <c r="V708" s="91"/>
      <c r="W708" s="91"/>
      <c r="X708" s="91"/>
      <c r="Y708" s="91"/>
      <c r="Z708" s="93"/>
    </row>
    <row r="709" spans="1:26" ht="15.75" x14ac:dyDescent="0.25">
      <c r="A709" s="88"/>
      <c r="B709" s="88"/>
      <c r="C709" s="89"/>
      <c r="D709" s="90"/>
      <c r="E709" s="90"/>
      <c r="F709" s="89"/>
      <c r="G709" s="90"/>
      <c r="H709" s="90"/>
      <c r="I709" s="91"/>
      <c r="J709" s="91"/>
      <c r="K709" s="92"/>
      <c r="L709" s="88"/>
      <c r="M709" s="88"/>
      <c r="N709" s="90"/>
      <c r="O709" s="90"/>
      <c r="P709" s="89"/>
      <c r="Q709" s="91"/>
      <c r="R709" s="90"/>
      <c r="S709" s="91"/>
      <c r="T709" s="91"/>
      <c r="U709" s="91"/>
      <c r="V709" s="91"/>
      <c r="W709" s="91"/>
      <c r="X709" s="91"/>
      <c r="Y709" s="91"/>
      <c r="Z709" s="93"/>
    </row>
    <row r="710" spans="1:26" ht="15.75" x14ac:dyDescent="0.25">
      <c r="A710" s="88"/>
      <c r="B710" s="88"/>
      <c r="C710" s="89"/>
      <c r="D710" s="90"/>
      <c r="E710" s="90"/>
      <c r="F710" s="89"/>
      <c r="G710" s="90"/>
      <c r="H710" s="90"/>
      <c r="I710" s="91"/>
      <c r="J710" s="91"/>
      <c r="K710" s="92"/>
      <c r="L710" s="88"/>
      <c r="M710" s="88"/>
      <c r="N710" s="90"/>
      <c r="O710" s="90"/>
      <c r="P710" s="89"/>
      <c r="Q710" s="91"/>
      <c r="R710" s="90"/>
      <c r="S710" s="91"/>
      <c r="T710" s="91"/>
      <c r="U710" s="91"/>
      <c r="V710" s="91"/>
      <c r="W710" s="91"/>
      <c r="X710" s="91"/>
      <c r="Y710" s="91"/>
      <c r="Z710" s="93"/>
    </row>
    <row r="711" spans="1:26" ht="15.75" x14ac:dyDescent="0.25">
      <c r="A711" s="88"/>
      <c r="B711" s="88"/>
      <c r="C711" s="89"/>
      <c r="D711" s="90"/>
      <c r="E711" s="90"/>
      <c r="F711" s="89"/>
      <c r="G711" s="90"/>
      <c r="H711" s="90"/>
      <c r="I711" s="91"/>
      <c r="J711" s="91"/>
      <c r="K711" s="92"/>
      <c r="L711" s="88"/>
      <c r="M711" s="88"/>
      <c r="N711" s="90"/>
      <c r="O711" s="90"/>
      <c r="P711" s="89"/>
      <c r="Q711" s="91"/>
      <c r="R711" s="90"/>
      <c r="S711" s="91"/>
      <c r="T711" s="91"/>
      <c r="U711" s="91"/>
      <c r="V711" s="91"/>
      <c r="W711" s="91"/>
      <c r="X711" s="91"/>
      <c r="Y711" s="91"/>
      <c r="Z711" s="93"/>
    </row>
    <row r="712" spans="1:26" ht="15.75" x14ac:dyDescent="0.25">
      <c r="A712" s="88"/>
      <c r="B712" s="88"/>
      <c r="C712" s="89"/>
      <c r="D712" s="90"/>
      <c r="E712" s="90"/>
      <c r="F712" s="89"/>
      <c r="G712" s="90"/>
      <c r="H712" s="90"/>
      <c r="I712" s="91"/>
      <c r="J712" s="91"/>
      <c r="K712" s="92"/>
      <c r="L712" s="88"/>
      <c r="M712" s="88"/>
      <c r="N712" s="90"/>
      <c r="O712" s="90"/>
      <c r="P712" s="89"/>
      <c r="Q712" s="91"/>
      <c r="R712" s="90"/>
      <c r="S712" s="91"/>
      <c r="T712" s="91"/>
      <c r="U712" s="91"/>
      <c r="V712" s="91"/>
      <c r="W712" s="91"/>
      <c r="X712" s="91"/>
      <c r="Y712" s="91"/>
      <c r="Z712" s="93"/>
    </row>
    <row r="713" spans="1:26" ht="15.75" x14ac:dyDescent="0.25">
      <c r="A713" s="88"/>
      <c r="B713" s="88"/>
      <c r="C713" s="89"/>
      <c r="D713" s="90"/>
      <c r="E713" s="90"/>
      <c r="F713" s="89"/>
      <c r="G713" s="90"/>
      <c r="H713" s="90"/>
      <c r="I713" s="91"/>
      <c r="J713" s="91"/>
      <c r="K713" s="92"/>
      <c r="L713" s="88"/>
      <c r="M713" s="88"/>
      <c r="N713" s="90"/>
      <c r="O713" s="90"/>
      <c r="P713" s="89"/>
      <c r="Q713" s="91"/>
      <c r="R713" s="90"/>
      <c r="S713" s="91"/>
      <c r="T713" s="91"/>
      <c r="U713" s="91"/>
      <c r="V713" s="91"/>
      <c r="W713" s="91"/>
      <c r="X713" s="91"/>
      <c r="Y713" s="91"/>
      <c r="Z713" s="93"/>
    </row>
    <row r="714" spans="1:26" ht="15.75" x14ac:dyDescent="0.25">
      <c r="A714" s="88"/>
      <c r="B714" s="88"/>
      <c r="C714" s="89"/>
      <c r="D714" s="90"/>
      <c r="E714" s="90"/>
      <c r="F714" s="89"/>
      <c r="G714" s="90"/>
      <c r="H714" s="90"/>
      <c r="I714" s="91"/>
      <c r="J714" s="91"/>
      <c r="K714" s="92"/>
      <c r="L714" s="88"/>
      <c r="M714" s="88"/>
      <c r="N714" s="90"/>
      <c r="O714" s="90"/>
      <c r="P714" s="89"/>
      <c r="Q714" s="91"/>
      <c r="R714" s="90"/>
      <c r="S714" s="91"/>
      <c r="T714" s="91"/>
      <c r="U714" s="91"/>
      <c r="V714" s="91"/>
      <c r="W714" s="91"/>
      <c r="X714" s="91"/>
      <c r="Y714" s="91"/>
      <c r="Z714" s="93"/>
    </row>
    <row r="715" spans="1:26" ht="15.75" x14ac:dyDescent="0.25">
      <c r="A715" s="88"/>
      <c r="B715" s="88"/>
      <c r="C715" s="89"/>
      <c r="D715" s="90"/>
      <c r="E715" s="90"/>
      <c r="F715" s="89"/>
      <c r="G715" s="90"/>
      <c r="H715" s="90"/>
      <c r="I715" s="91"/>
      <c r="J715" s="91"/>
      <c r="K715" s="92"/>
      <c r="L715" s="88"/>
      <c r="M715" s="88"/>
      <c r="N715" s="90"/>
      <c r="O715" s="90"/>
      <c r="P715" s="89"/>
      <c r="Q715" s="91"/>
      <c r="R715" s="90"/>
      <c r="S715" s="91"/>
      <c r="T715" s="91"/>
      <c r="U715" s="91"/>
      <c r="V715" s="91"/>
      <c r="W715" s="91"/>
      <c r="X715" s="91"/>
      <c r="Y715" s="91"/>
      <c r="Z715" s="93"/>
    </row>
    <row r="716" spans="1:26" ht="15.75" x14ac:dyDescent="0.25">
      <c r="A716" s="88"/>
      <c r="B716" s="88"/>
      <c r="C716" s="89"/>
      <c r="D716" s="90"/>
      <c r="E716" s="90"/>
      <c r="F716" s="89"/>
      <c r="G716" s="90"/>
      <c r="H716" s="90"/>
      <c r="I716" s="91"/>
      <c r="J716" s="91"/>
      <c r="K716" s="92"/>
      <c r="L716" s="88"/>
      <c r="M716" s="88"/>
      <c r="N716" s="90"/>
      <c r="O716" s="90"/>
      <c r="P716" s="89"/>
      <c r="Q716" s="91"/>
      <c r="R716" s="90"/>
      <c r="S716" s="91"/>
      <c r="T716" s="91"/>
      <c r="U716" s="91"/>
      <c r="V716" s="91"/>
      <c r="W716" s="91"/>
      <c r="X716" s="91"/>
      <c r="Y716" s="91"/>
      <c r="Z716" s="93"/>
    </row>
    <row r="717" spans="1:26" ht="15.75" x14ac:dyDescent="0.25">
      <c r="A717" s="88"/>
      <c r="B717" s="88"/>
      <c r="C717" s="89"/>
      <c r="D717" s="90"/>
      <c r="E717" s="90"/>
      <c r="F717" s="89"/>
      <c r="G717" s="90"/>
      <c r="H717" s="90"/>
      <c r="I717" s="91"/>
      <c r="J717" s="91"/>
      <c r="K717" s="92"/>
      <c r="L717" s="88"/>
      <c r="M717" s="88"/>
      <c r="N717" s="90"/>
      <c r="O717" s="90"/>
      <c r="P717" s="89"/>
      <c r="Q717" s="91"/>
      <c r="R717" s="90"/>
      <c r="S717" s="91"/>
      <c r="T717" s="91"/>
      <c r="U717" s="91"/>
      <c r="V717" s="91"/>
      <c r="W717" s="91"/>
      <c r="X717" s="91"/>
      <c r="Y717" s="91"/>
      <c r="Z717" s="93"/>
    </row>
    <row r="718" spans="1:26" ht="15.75" x14ac:dyDescent="0.25">
      <c r="A718" s="88"/>
      <c r="B718" s="88"/>
      <c r="C718" s="89"/>
      <c r="D718" s="90"/>
      <c r="E718" s="90"/>
      <c r="F718" s="89"/>
      <c r="G718" s="90"/>
      <c r="H718" s="90"/>
      <c r="I718" s="91"/>
      <c r="J718" s="91"/>
      <c r="K718" s="92"/>
      <c r="L718" s="88"/>
      <c r="M718" s="88"/>
      <c r="N718" s="90"/>
      <c r="O718" s="90"/>
      <c r="P718" s="89"/>
      <c r="Q718" s="91"/>
      <c r="R718" s="90"/>
      <c r="S718" s="91"/>
      <c r="T718" s="91"/>
      <c r="U718" s="91"/>
      <c r="V718" s="91"/>
      <c r="W718" s="91"/>
      <c r="X718" s="91"/>
      <c r="Y718" s="91"/>
      <c r="Z718" s="93"/>
    </row>
    <row r="719" spans="1:26" ht="15.75" x14ac:dyDescent="0.25">
      <c r="A719" s="88"/>
      <c r="B719" s="88"/>
      <c r="C719" s="89"/>
      <c r="D719" s="90"/>
      <c r="E719" s="90"/>
      <c r="F719" s="89"/>
      <c r="G719" s="90"/>
      <c r="H719" s="90"/>
      <c r="I719" s="91"/>
      <c r="J719" s="91"/>
      <c r="K719" s="92"/>
      <c r="L719" s="88"/>
      <c r="M719" s="88"/>
      <c r="N719" s="90"/>
      <c r="O719" s="90"/>
      <c r="P719" s="89"/>
      <c r="Q719" s="91"/>
      <c r="R719" s="90"/>
      <c r="S719" s="91"/>
      <c r="T719" s="91"/>
      <c r="U719" s="91"/>
      <c r="V719" s="91"/>
      <c r="W719" s="91"/>
      <c r="X719" s="91"/>
      <c r="Y719" s="91"/>
      <c r="Z719" s="93"/>
    </row>
    <row r="720" spans="1:26" ht="15.75" x14ac:dyDescent="0.25">
      <c r="A720" s="88"/>
      <c r="B720" s="88"/>
      <c r="C720" s="89"/>
      <c r="D720" s="90"/>
      <c r="E720" s="90"/>
      <c r="F720" s="89"/>
      <c r="G720" s="90"/>
      <c r="H720" s="90"/>
      <c r="I720" s="91"/>
      <c r="J720" s="91"/>
      <c r="K720" s="92"/>
      <c r="L720" s="88"/>
      <c r="M720" s="88"/>
      <c r="N720" s="90"/>
      <c r="O720" s="90"/>
      <c r="P720" s="89"/>
      <c r="Q720" s="91"/>
      <c r="R720" s="90"/>
      <c r="S720" s="91"/>
      <c r="T720" s="91"/>
      <c r="U720" s="91"/>
      <c r="V720" s="91"/>
      <c r="W720" s="91"/>
      <c r="X720" s="91"/>
      <c r="Y720" s="91"/>
      <c r="Z720" s="93"/>
    </row>
    <row r="721" spans="1:26" ht="15.75" x14ac:dyDescent="0.25">
      <c r="A721" s="88"/>
      <c r="B721" s="88"/>
      <c r="C721" s="89"/>
      <c r="D721" s="90"/>
      <c r="E721" s="90"/>
      <c r="F721" s="89"/>
      <c r="G721" s="90"/>
      <c r="H721" s="90"/>
      <c r="I721" s="91"/>
      <c r="J721" s="91"/>
      <c r="K721" s="92"/>
      <c r="L721" s="88"/>
      <c r="M721" s="88"/>
      <c r="N721" s="90"/>
      <c r="O721" s="90"/>
      <c r="P721" s="89"/>
      <c r="Q721" s="91"/>
      <c r="R721" s="90"/>
      <c r="S721" s="91"/>
      <c r="T721" s="91"/>
      <c r="U721" s="91"/>
      <c r="V721" s="91"/>
      <c r="W721" s="91"/>
      <c r="X721" s="91"/>
      <c r="Y721" s="91"/>
      <c r="Z721" s="93"/>
    </row>
    <row r="722" spans="1:26" ht="15.75" x14ac:dyDescent="0.25">
      <c r="A722" s="88"/>
      <c r="B722" s="88"/>
      <c r="C722" s="89"/>
      <c r="D722" s="90"/>
      <c r="E722" s="90"/>
      <c r="F722" s="89"/>
      <c r="G722" s="90"/>
      <c r="H722" s="90"/>
      <c r="I722" s="91"/>
      <c r="J722" s="91"/>
      <c r="K722" s="92"/>
      <c r="L722" s="88"/>
      <c r="M722" s="88"/>
      <c r="N722" s="90"/>
      <c r="O722" s="90"/>
      <c r="P722" s="89"/>
      <c r="Q722" s="91"/>
      <c r="R722" s="90"/>
      <c r="S722" s="91"/>
      <c r="T722" s="91"/>
      <c r="U722" s="91"/>
      <c r="V722" s="91"/>
      <c r="W722" s="91"/>
      <c r="X722" s="91"/>
      <c r="Y722" s="91"/>
      <c r="Z722" s="93"/>
    </row>
    <row r="723" spans="1:26" ht="15.75" x14ac:dyDescent="0.25">
      <c r="A723" s="88"/>
      <c r="B723" s="88"/>
      <c r="C723" s="89"/>
      <c r="D723" s="90"/>
      <c r="E723" s="90"/>
      <c r="F723" s="89"/>
      <c r="G723" s="90"/>
      <c r="H723" s="90"/>
      <c r="I723" s="91"/>
      <c r="J723" s="91"/>
      <c r="K723" s="92"/>
      <c r="L723" s="88"/>
      <c r="M723" s="88"/>
      <c r="N723" s="90"/>
      <c r="O723" s="90"/>
      <c r="P723" s="89"/>
      <c r="Q723" s="91"/>
      <c r="R723" s="90"/>
      <c r="S723" s="91"/>
      <c r="T723" s="91"/>
      <c r="U723" s="91"/>
      <c r="V723" s="91"/>
      <c r="W723" s="91"/>
      <c r="X723" s="91"/>
      <c r="Y723" s="91"/>
      <c r="Z723" s="93"/>
    </row>
    <row r="724" spans="1:26" ht="15.75" x14ac:dyDescent="0.25">
      <c r="A724" s="88"/>
      <c r="B724" s="88"/>
      <c r="C724" s="89"/>
      <c r="D724" s="90"/>
      <c r="E724" s="90"/>
      <c r="F724" s="89"/>
      <c r="G724" s="90"/>
      <c r="H724" s="90"/>
      <c r="I724" s="91"/>
      <c r="J724" s="91"/>
      <c r="K724" s="92"/>
      <c r="L724" s="88"/>
      <c r="M724" s="88"/>
      <c r="N724" s="90"/>
      <c r="O724" s="90"/>
      <c r="P724" s="89"/>
      <c r="Q724" s="91"/>
      <c r="R724" s="90"/>
      <c r="S724" s="91"/>
      <c r="T724" s="91"/>
      <c r="U724" s="91"/>
      <c r="V724" s="91"/>
      <c r="W724" s="91"/>
      <c r="X724" s="91"/>
      <c r="Y724" s="91"/>
      <c r="Z724" s="93"/>
    </row>
    <row r="725" spans="1:26" ht="15.75" x14ac:dyDescent="0.25">
      <c r="A725" s="88"/>
      <c r="B725" s="88"/>
      <c r="C725" s="89"/>
      <c r="D725" s="90"/>
      <c r="E725" s="90"/>
      <c r="F725" s="89"/>
      <c r="G725" s="90"/>
      <c r="H725" s="90"/>
      <c r="I725" s="91"/>
      <c r="J725" s="91"/>
      <c r="K725" s="92"/>
      <c r="L725" s="88"/>
      <c r="M725" s="88"/>
      <c r="N725" s="90"/>
      <c r="O725" s="90"/>
      <c r="P725" s="89"/>
      <c r="Q725" s="91"/>
      <c r="R725" s="90"/>
      <c r="S725" s="91"/>
      <c r="T725" s="91"/>
      <c r="U725" s="91"/>
      <c r="V725" s="91"/>
      <c r="W725" s="91"/>
      <c r="X725" s="91"/>
      <c r="Y725" s="91"/>
      <c r="Z725" s="93"/>
    </row>
    <row r="726" spans="1:26" ht="15.75" x14ac:dyDescent="0.25">
      <c r="A726" s="88"/>
      <c r="B726" s="88"/>
      <c r="C726" s="89"/>
      <c r="D726" s="90"/>
      <c r="E726" s="90"/>
      <c r="F726" s="89"/>
      <c r="G726" s="90"/>
      <c r="H726" s="90"/>
      <c r="I726" s="91"/>
      <c r="J726" s="91"/>
      <c r="K726" s="92"/>
      <c r="L726" s="88"/>
      <c r="M726" s="88"/>
      <c r="N726" s="90"/>
      <c r="O726" s="90"/>
      <c r="P726" s="89"/>
      <c r="Q726" s="91"/>
      <c r="R726" s="90"/>
      <c r="S726" s="91"/>
      <c r="T726" s="91"/>
      <c r="U726" s="91"/>
      <c r="V726" s="91"/>
      <c r="W726" s="91"/>
      <c r="X726" s="91"/>
      <c r="Y726" s="91"/>
      <c r="Z726" s="93"/>
    </row>
    <row r="727" spans="1:26" ht="15.75" x14ac:dyDescent="0.25">
      <c r="A727" s="88"/>
      <c r="B727" s="88"/>
      <c r="C727" s="89"/>
      <c r="D727" s="90"/>
      <c r="E727" s="90"/>
      <c r="F727" s="89"/>
      <c r="G727" s="90"/>
      <c r="H727" s="90"/>
      <c r="I727" s="91"/>
      <c r="J727" s="91"/>
      <c r="K727" s="92"/>
      <c r="L727" s="88"/>
      <c r="M727" s="88"/>
      <c r="N727" s="90"/>
      <c r="O727" s="90"/>
      <c r="P727" s="89"/>
      <c r="Q727" s="91"/>
      <c r="R727" s="90"/>
      <c r="S727" s="91"/>
      <c r="T727" s="91"/>
      <c r="U727" s="91"/>
      <c r="V727" s="91"/>
      <c r="W727" s="91"/>
      <c r="X727" s="91"/>
      <c r="Y727" s="91"/>
      <c r="Z727" s="93"/>
    </row>
    <row r="728" spans="1:26" ht="15.75" x14ac:dyDescent="0.25">
      <c r="A728" s="88"/>
      <c r="B728" s="88"/>
      <c r="C728" s="89"/>
      <c r="D728" s="90"/>
      <c r="E728" s="90"/>
      <c r="F728" s="89"/>
      <c r="G728" s="90"/>
      <c r="H728" s="90"/>
      <c r="I728" s="91"/>
      <c r="J728" s="91"/>
      <c r="K728" s="92"/>
      <c r="L728" s="88"/>
      <c r="M728" s="88"/>
      <c r="N728" s="90"/>
      <c r="O728" s="90"/>
      <c r="P728" s="89"/>
      <c r="Q728" s="91"/>
      <c r="R728" s="90"/>
      <c r="S728" s="91"/>
      <c r="T728" s="91"/>
      <c r="U728" s="91"/>
      <c r="V728" s="91"/>
      <c r="W728" s="91"/>
      <c r="X728" s="91"/>
      <c r="Y728" s="91"/>
      <c r="Z728" s="93"/>
    </row>
    <row r="729" spans="1:26" ht="15.75" x14ac:dyDescent="0.25">
      <c r="A729" s="88"/>
      <c r="B729" s="88"/>
      <c r="C729" s="89"/>
      <c r="D729" s="90"/>
      <c r="E729" s="90"/>
      <c r="F729" s="89"/>
      <c r="G729" s="90"/>
      <c r="H729" s="90"/>
      <c r="I729" s="91"/>
      <c r="J729" s="91"/>
      <c r="K729" s="92"/>
      <c r="L729" s="88"/>
      <c r="M729" s="88"/>
      <c r="N729" s="90"/>
      <c r="O729" s="90"/>
      <c r="P729" s="89"/>
      <c r="Q729" s="91"/>
      <c r="R729" s="90"/>
      <c r="S729" s="91"/>
      <c r="T729" s="91"/>
      <c r="U729" s="91"/>
      <c r="V729" s="91"/>
      <c r="W729" s="91"/>
      <c r="X729" s="91"/>
      <c r="Y729" s="91"/>
      <c r="Z729" s="93"/>
    </row>
    <row r="730" spans="1:26" ht="15.75" x14ac:dyDescent="0.25">
      <c r="A730" s="88"/>
      <c r="B730" s="88"/>
      <c r="C730" s="89"/>
      <c r="D730" s="90"/>
      <c r="E730" s="90"/>
      <c r="F730" s="89"/>
      <c r="G730" s="90"/>
      <c r="H730" s="90"/>
      <c r="I730" s="91"/>
      <c r="J730" s="91"/>
      <c r="K730" s="92"/>
      <c r="L730" s="88"/>
      <c r="M730" s="88"/>
      <c r="N730" s="90"/>
      <c r="O730" s="90"/>
      <c r="P730" s="89"/>
      <c r="Q730" s="91"/>
      <c r="R730" s="90"/>
      <c r="S730" s="91"/>
      <c r="T730" s="91"/>
      <c r="U730" s="91"/>
      <c r="V730" s="91"/>
      <c r="W730" s="91"/>
      <c r="X730" s="91"/>
      <c r="Y730" s="91"/>
      <c r="Z730" s="93"/>
    </row>
    <row r="731" spans="1:26" ht="15.75" x14ac:dyDescent="0.25">
      <c r="A731" s="88"/>
      <c r="B731" s="88"/>
      <c r="C731" s="89"/>
      <c r="D731" s="90"/>
      <c r="E731" s="90"/>
      <c r="F731" s="89"/>
      <c r="G731" s="90"/>
      <c r="H731" s="90"/>
      <c r="I731" s="91"/>
      <c r="J731" s="91"/>
      <c r="K731" s="92"/>
      <c r="L731" s="88"/>
      <c r="M731" s="88"/>
      <c r="N731" s="90"/>
      <c r="O731" s="90"/>
      <c r="P731" s="89"/>
      <c r="Q731" s="91"/>
      <c r="R731" s="90"/>
      <c r="S731" s="91"/>
      <c r="T731" s="91"/>
      <c r="U731" s="91"/>
      <c r="V731" s="91"/>
      <c r="W731" s="91"/>
      <c r="X731" s="91"/>
      <c r="Y731" s="91"/>
      <c r="Z731" s="93"/>
    </row>
    <row r="732" spans="1:26" ht="15.75" x14ac:dyDescent="0.25">
      <c r="A732" s="88"/>
      <c r="B732" s="88"/>
      <c r="C732" s="89"/>
      <c r="D732" s="90"/>
      <c r="E732" s="90"/>
      <c r="F732" s="89"/>
      <c r="G732" s="90"/>
      <c r="H732" s="90"/>
      <c r="I732" s="91"/>
      <c r="J732" s="91"/>
      <c r="K732" s="92"/>
      <c r="L732" s="88"/>
      <c r="M732" s="88"/>
      <c r="N732" s="90"/>
      <c r="O732" s="90"/>
      <c r="P732" s="89"/>
      <c r="Q732" s="91"/>
      <c r="R732" s="90"/>
      <c r="S732" s="91"/>
      <c r="T732" s="91"/>
      <c r="U732" s="91"/>
      <c r="V732" s="91"/>
      <c r="W732" s="91"/>
      <c r="X732" s="91"/>
      <c r="Y732" s="91"/>
      <c r="Z732" s="93"/>
    </row>
    <row r="733" spans="1:26" ht="15.75" x14ac:dyDescent="0.25">
      <c r="A733" s="88"/>
      <c r="B733" s="88"/>
      <c r="C733" s="89"/>
      <c r="D733" s="90"/>
      <c r="E733" s="90"/>
      <c r="F733" s="89"/>
      <c r="G733" s="90"/>
      <c r="H733" s="90"/>
      <c r="I733" s="91"/>
      <c r="J733" s="91"/>
      <c r="K733" s="92"/>
      <c r="L733" s="88"/>
      <c r="M733" s="88"/>
      <c r="N733" s="90"/>
      <c r="O733" s="90"/>
      <c r="P733" s="89"/>
      <c r="Q733" s="91"/>
      <c r="R733" s="90"/>
      <c r="S733" s="91"/>
      <c r="T733" s="91"/>
      <c r="U733" s="91"/>
      <c r="V733" s="91"/>
      <c r="W733" s="91"/>
      <c r="X733" s="91"/>
      <c r="Y733" s="91"/>
      <c r="Z733" s="93"/>
    </row>
    <row r="734" spans="1:26" ht="15.75" x14ac:dyDescent="0.25">
      <c r="A734" s="88"/>
      <c r="B734" s="88"/>
      <c r="C734" s="89"/>
      <c r="D734" s="90"/>
      <c r="E734" s="90"/>
      <c r="F734" s="89"/>
      <c r="G734" s="90"/>
      <c r="H734" s="90"/>
      <c r="I734" s="91"/>
      <c r="J734" s="91"/>
      <c r="K734" s="92"/>
      <c r="L734" s="88"/>
      <c r="M734" s="88"/>
      <c r="N734" s="90"/>
      <c r="O734" s="90"/>
      <c r="P734" s="89"/>
      <c r="Q734" s="91"/>
      <c r="R734" s="90"/>
      <c r="S734" s="91"/>
      <c r="T734" s="91"/>
      <c r="U734" s="91"/>
      <c r="V734" s="91"/>
      <c r="W734" s="91"/>
      <c r="X734" s="91"/>
      <c r="Y734" s="91"/>
      <c r="Z734" s="93"/>
    </row>
    <row r="735" spans="1:26" ht="15.75" x14ac:dyDescent="0.25">
      <c r="A735" s="88"/>
      <c r="B735" s="88"/>
      <c r="C735" s="89"/>
      <c r="D735" s="90"/>
      <c r="E735" s="90"/>
      <c r="F735" s="89"/>
      <c r="G735" s="90"/>
      <c r="H735" s="90"/>
      <c r="I735" s="91"/>
      <c r="J735" s="91"/>
      <c r="K735" s="92"/>
      <c r="L735" s="88"/>
      <c r="M735" s="88"/>
      <c r="N735" s="90"/>
      <c r="O735" s="90"/>
      <c r="P735" s="89"/>
      <c r="Q735" s="91"/>
      <c r="R735" s="90"/>
      <c r="S735" s="91"/>
      <c r="T735" s="91"/>
      <c r="U735" s="91"/>
      <c r="V735" s="91"/>
      <c r="W735" s="91"/>
      <c r="X735" s="91"/>
      <c r="Y735" s="91"/>
      <c r="Z735" s="93"/>
    </row>
    <row r="736" spans="1:26" ht="15.75" x14ac:dyDescent="0.25">
      <c r="A736" s="88"/>
      <c r="B736" s="88"/>
      <c r="C736" s="89"/>
      <c r="D736" s="90"/>
      <c r="E736" s="90"/>
      <c r="F736" s="89"/>
      <c r="G736" s="90"/>
      <c r="H736" s="90"/>
      <c r="I736" s="91"/>
      <c r="J736" s="91"/>
      <c r="K736" s="92"/>
      <c r="L736" s="88"/>
      <c r="M736" s="88"/>
      <c r="N736" s="90"/>
      <c r="O736" s="90"/>
      <c r="P736" s="89"/>
      <c r="Q736" s="91"/>
      <c r="R736" s="90"/>
      <c r="S736" s="91"/>
      <c r="T736" s="91"/>
      <c r="U736" s="91"/>
      <c r="V736" s="91"/>
      <c r="W736" s="91"/>
      <c r="X736" s="91"/>
      <c r="Y736" s="91"/>
      <c r="Z736" s="93"/>
    </row>
    <row r="737" spans="1:26" ht="15.75" x14ac:dyDescent="0.25">
      <c r="A737" s="88"/>
      <c r="B737" s="88"/>
      <c r="C737" s="89"/>
      <c r="D737" s="90"/>
      <c r="E737" s="90"/>
      <c r="F737" s="89"/>
      <c r="G737" s="90"/>
      <c r="H737" s="90"/>
      <c r="I737" s="91"/>
      <c r="J737" s="91"/>
      <c r="K737" s="92"/>
      <c r="L737" s="88"/>
      <c r="M737" s="88"/>
      <c r="N737" s="90"/>
      <c r="O737" s="90"/>
      <c r="P737" s="89"/>
      <c r="Q737" s="91"/>
      <c r="R737" s="90"/>
      <c r="S737" s="91"/>
      <c r="T737" s="91"/>
      <c r="U737" s="91"/>
      <c r="V737" s="91"/>
      <c r="W737" s="91"/>
      <c r="X737" s="91"/>
      <c r="Y737" s="91"/>
      <c r="Z737" s="93"/>
    </row>
    <row r="738" spans="1:26" ht="15.75" x14ac:dyDescent="0.25">
      <c r="A738" s="88"/>
      <c r="B738" s="88"/>
      <c r="C738" s="89"/>
      <c r="D738" s="90"/>
      <c r="E738" s="90"/>
      <c r="F738" s="89"/>
      <c r="G738" s="90"/>
      <c r="H738" s="90"/>
      <c r="I738" s="91"/>
      <c r="J738" s="91"/>
      <c r="K738" s="92"/>
      <c r="L738" s="88"/>
      <c r="M738" s="88"/>
      <c r="N738" s="90"/>
      <c r="O738" s="90"/>
      <c r="P738" s="89"/>
      <c r="Q738" s="91"/>
      <c r="R738" s="90"/>
      <c r="S738" s="91"/>
      <c r="T738" s="91"/>
      <c r="U738" s="91"/>
      <c r="V738" s="91"/>
      <c r="W738" s="91"/>
      <c r="X738" s="91"/>
      <c r="Y738" s="91"/>
      <c r="Z738" s="93"/>
    </row>
    <row r="739" spans="1:26" ht="15.75" x14ac:dyDescent="0.25">
      <c r="A739" s="88"/>
      <c r="B739" s="88"/>
      <c r="C739" s="89"/>
      <c r="D739" s="90"/>
      <c r="E739" s="90"/>
      <c r="F739" s="89"/>
      <c r="G739" s="90"/>
      <c r="H739" s="90"/>
      <c r="I739" s="91"/>
      <c r="J739" s="91"/>
      <c r="K739" s="92"/>
      <c r="L739" s="88"/>
      <c r="M739" s="88"/>
      <c r="N739" s="90"/>
      <c r="O739" s="90"/>
      <c r="P739" s="89"/>
      <c r="Q739" s="91"/>
      <c r="R739" s="90"/>
      <c r="S739" s="91"/>
      <c r="T739" s="91"/>
      <c r="U739" s="91"/>
      <c r="V739" s="91"/>
      <c r="W739" s="91"/>
      <c r="X739" s="91"/>
      <c r="Y739" s="91"/>
      <c r="Z739" s="93"/>
    </row>
    <row r="740" spans="1:26" ht="15.75" x14ac:dyDescent="0.25">
      <c r="A740" s="88"/>
      <c r="B740" s="88"/>
      <c r="C740" s="89"/>
      <c r="D740" s="90"/>
      <c r="E740" s="90"/>
      <c r="F740" s="89"/>
      <c r="G740" s="90"/>
      <c r="H740" s="90"/>
      <c r="I740" s="91"/>
      <c r="J740" s="91"/>
      <c r="K740" s="92"/>
      <c r="L740" s="88"/>
      <c r="M740" s="88"/>
      <c r="N740" s="90"/>
      <c r="O740" s="90"/>
      <c r="P740" s="89"/>
      <c r="Q740" s="91"/>
      <c r="R740" s="90"/>
      <c r="S740" s="91"/>
      <c r="T740" s="91"/>
      <c r="U740" s="91"/>
      <c r="V740" s="91"/>
      <c r="W740" s="91"/>
      <c r="X740" s="91"/>
      <c r="Y740" s="91"/>
      <c r="Z740" s="93"/>
    </row>
    <row r="741" spans="1:26" ht="15.75" x14ac:dyDescent="0.25">
      <c r="A741" s="88"/>
      <c r="B741" s="88"/>
      <c r="C741" s="89"/>
      <c r="D741" s="90"/>
      <c r="E741" s="90"/>
      <c r="F741" s="89"/>
      <c r="G741" s="90"/>
      <c r="H741" s="90"/>
      <c r="I741" s="91"/>
      <c r="J741" s="91"/>
      <c r="K741" s="92"/>
      <c r="L741" s="88"/>
      <c r="M741" s="88"/>
      <c r="N741" s="90"/>
      <c r="O741" s="90"/>
      <c r="P741" s="89"/>
      <c r="Q741" s="91"/>
      <c r="R741" s="90"/>
      <c r="S741" s="91"/>
      <c r="T741" s="91"/>
      <c r="U741" s="91"/>
      <c r="V741" s="91"/>
      <c r="W741" s="91"/>
      <c r="X741" s="91"/>
      <c r="Y741" s="91"/>
      <c r="Z741" s="93"/>
    </row>
    <row r="742" spans="1:26" ht="15.75" x14ac:dyDescent="0.25">
      <c r="A742" s="88"/>
      <c r="B742" s="88"/>
      <c r="C742" s="89"/>
      <c r="D742" s="90"/>
      <c r="E742" s="90"/>
      <c r="F742" s="89"/>
      <c r="G742" s="90"/>
      <c r="H742" s="90"/>
      <c r="I742" s="91"/>
      <c r="J742" s="91"/>
      <c r="K742" s="92"/>
      <c r="L742" s="88"/>
      <c r="M742" s="88"/>
      <c r="N742" s="90"/>
      <c r="O742" s="90"/>
      <c r="P742" s="89"/>
      <c r="Q742" s="91"/>
      <c r="R742" s="90"/>
      <c r="S742" s="91"/>
      <c r="T742" s="91"/>
      <c r="U742" s="91"/>
      <c r="V742" s="91"/>
      <c r="W742" s="91"/>
      <c r="X742" s="91"/>
      <c r="Y742" s="91"/>
      <c r="Z742" s="93"/>
    </row>
    <row r="743" spans="1:26" ht="15.75" x14ac:dyDescent="0.25">
      <c r="A743" s="88"/>
      <c r="B743" s="88"/>
      <c r="C743" s="89"/>
      <c r="D743" s="90"/>
      <c r="E743" s="90"/>
      <c r="F743" s="89"/>
      <c r="G743" s="90"/>
      <c r="H743" s="90"/>
      <c r="I743" s="91"/>
      <c r="J743" s="91"/>
      <c r="K743" s="92"/>
      <c r="L743" s="88"/>
      <c r="M743" s="88"/>
      <c r="N743" s="90"/>
      <c r="O743" s="90"/>
      <c r="P743" s="89"/>
      <c r="Q743" s="91"/>
      <c r="R743" s="90"/>
      <c r="S743" s="91"/>
      <c r="T743" s="91"/>
      <c r="U743" s="91"/>
      <c r="V743" s="91"/>
      <c r="W743" s="91"/>
      <c r="X743" s="91"/>
      <c r="Y743" s="91"/>
      <c r="Z743" s="93"/>
    </row>
    <row r="744" spans="1:26" ht="15.75" x14ac:dyDescent="0.25">
      <c r="A744" s="88"/>
      <c r="B744" s="88"/>
      <c r="C744" s="89"/>
      <c r="D744" s="90"/>
      <c r="E744" s="90"/>
      <c r="F744" s="89"/>
      <c r="G744" s="90"/>
      <c r="H744" s="90"/>
      <c r="I744" s="91"/>
      <c r="J744" s="91"/>
      <c r="K744" s="92"/>
      <c r="L744" s="88"/>
      <c r="M744" s="88"/>
      <c r="N744" s="90"/>
      <c r="O744" s="90"/>
      <c r="P744" s="89"/>
      <c r="Q744" s="91"/>
      <c r="R744" s="90"/>
      <c r="S744" s="91"/>
      <c r="T744" s="91"/>
      <c r="U744" s="91"/>
      <c r="V744" s="91"/>
      <c r="W744" s="91"/>
      <c r="X744" s="91"/>
      <c r="Y744" s="91"/>
      <c r="Z744" s="93"/>
    </row>
    <row r="745" spans="1:26" ht="15.75" x14ac:dyDescent="0.25">
      <c r="A745" s="88"/>
      <c r="B745" s="88"/>
      <c r="C745" s="89"/>
      <c r="D745" s="90"/>
      <c r="E745" s="90"/>
      <c r="F745" s="89"/>
      <c r="G745" s="90"/>
      <c r="H745" s="90"/>
      <c r="I745" s="91"/>
      <c r="J745" s="91"/>
      <c r="K745" s="92"/>
      <c r="L745" s="88"/>
      <c r="M745" s="88"/>
      <c r="N745" s="90"/>
      <c r="O745" s="90"/>
      <c r="P745" s="89"/>
      <c r="Q745" s="91"/>
      <c r="R745" s="90"/>
      <c r="S745" s="91"/>
      <c r="T745" s="91"/>
      <c r="U745" s="91"/>
      <c r="V745" s="91"/>
      <c r="W745" s="91"/>
      <c r="X745" s="91"/>
      <c r="Y745" s="91"/>
      <c r="Z745" s="93"/>
    </row>
    <row r="746" spans="1:26" ht="15.75" x14ac:dyDescent="0.25">
      <c r="A746" s="88"/>
      <c r="B746" s="88"/>
      <c r="C746" s="89"/>
      <c r="D746" s="90"/>
      <c r="E746" s="90"/>
      <c r="F746" s="89"/>
      <c r="G746" s="90"/>
      <c r="H746" s="90"/>
      <c r="I746" s="91"/>
      <c r="J746" s="91"/>
      <c r="K746" s="92"/>
      <c r="L746" s="88"/>
      <c r="M746" s="88"/>
      <c r="N746" s="90"/>
      <c r="O746" s="90"/>
      <c r="P746" s="89"/>
      <c r="Q746" s="91"/>
      <c r="R746" s="90"/>
      <c r="S746" s="91"/>
      <c r="T746" s="91"/>
      <c r="U746" s="91"/>
      <c r="V746" s="91"/>
      <c r="W746" s="91"/>
      <c r="X746" s="91"/>
      <c r="Y746" s="91"/>
      <c r="Z746" s="93"/>
    </row>
    <row r="747" spans="1:26" ht="15.75" x14ac:dyDescent="0.25">
      <c r="A747" s="88"/>
      <c r="B747" s="88"/>
      <c r="C747" s="89"/>
      <c r="D747" s="90"/>
      <c r="E747" s="90"/>
      <c r="F747" s="89"/>
      <c r="G747" s="90"/>
      <c r="H747" s="90"/>
      <c r="I747" s="91"/>
      <c r="J747" s="91"/>
      <c r="K747" s="92"/>
      <c r="L747" s="88"/>
      <c r="M747" s="88"/>
      <c r="N747" s="90"/>
      <c r="O747" s="90"/>
      <c r="P747" s="89"/>
      <c r="Q747" s="91"/>
      <c r="R747" s="90"/>
      <c r="S747" s="91"/>
      <c r="T747" s="91"/>
      <c r="U747" s="91"/>
      <c r="V747" s="91"/>
      <c r="W747" s="91"/>
      <c r="X747" s="91"/>
      <c r="Y747" s="91"/>
      <c r="Z747" s="93"/>
    </row>
    <row r="748" spans="1:26" ht="15.75" x14ac:dyDescent="0.25">
      <c r="A748" s="88"/>
      <c r="B748" s="88"/>
      <c r="C748" s="89"/>
      <c r="D748" s="90"/>
      <c r="E748" s="90"/>
      <c r="F748" s="89"/>
      <c r="G748" s="90"/>
      <c r="H748" s="90"/>
      <c r="I748" s="91"/>
      <c r="J748" s="91"/>
      <c r="K748" s="92"/>
      <c r="L748" s="88"/>
      <c r="M748" s="88"/>
      <c r="N748" s="90"/>
      <c r="O748" s="90"/>
      <c r="P748" s="89"/>
      <c r="Q748" s="91"/>
      <c r="R748" s="90"/>
      <c r="S748" s="91"/>
      <c r="T748" s="91"/>
      <c r="U748" s="91"/>
      <c r="V748" s="91"/>
      <c r="W748" s="91"/>
      <c r="X748" s="91"/>
      <c r="Y748" s="91"/>
      <c r="Z748" s="93"/>
    </row>
    <row r="749" spans="1:26" ht="15.75" x14ac:dyDescent="0.25">
      <c r="A749" s="88"/>
      <c r="B749" s="88"/>
      <c r="C749" s="89"/>
      <c r="D749" s="90"/>
      <c r="E749" s="90"/>
      <c r="F749" s="89"/>
      <c r="G749" s="90"/>
      <c r="H749" s="90"/>
      <c r="I749" s="91"/>
      <c r="J749" s="91"/>
      <c r="K749" s="92"/>
      <c r="L749" s="88"/>
      <c r="M749" s="88"/>
      <c r="N749" s="90"/>
      <c r="O749" s="90"/>
      <c r="P749" s="89"/>
      <c r="Q749" s="91"/>
      <c r="R749" s="90"/>
      <c r="S749" s="91"/>
      <c r="T749" s="91"/>
      <c r="U749" s="91"/>
      <c r="V749" s="91"/>
      <c r="W749" s="91"/>
      <c r="X749" s="91"/>
      <c r="Y749" s="91"/>
      <c r="Z749" s="93"/>
    </row>
    <row r="750" spans="1:26" ht="15.75" x14ac:dyDescent="0.25">
      <c r="A750" s="88"/>
      <c r="B750" s="88"/>
      <c r="C750" s="89"/>
      <c r="D750" s="90"/>
      <c r="E750" s="90"/>
      <c r="F750" s="89"/>
      <c r="G750" s="90"/>
      <c r="H750" s="90"/>
      <c r="I750" s="91"/>
      <c r="J750" s="91"/>
      <c r="K750" s="92"/>
      <c r="L750" s="88"/>
      <c r="M750" s="88"/>
      <c r="N750" s="90"/>
      <c r="O750" s="90"/>
      <c r="P750" s="89"/>
      <c r="Q750" s="91"/>
      <c r="R750" s="90"/>
      <c r="S750" s="91"/>
      <c r="T750" s="91"/>
      <c r="U750" s="91"/>
      <c r="V750" s="91"/>
      <c r="W750" s="91"/>
      <c r="X750" s="91"/>
      <c r="Y750" s="91"/>
      <c r="Z750" s="93"/>
    </row>
    <row r="751" spans="1:26" ht="15.75" x14ac:dyDescent="0.25">
      <c r="A751" s="88"/>
      <c r="B751" s="88"/>
      <c r="C751" s="89"/>
      <c r="D751" s="90"/>
      <c r="E751" s="90"/>
      <c r="F751" s="89"/>
      <c r="G751" s="90"/>
      <c r="H751" s="90"/>
      <c r="I751" s="91"/>
      <c r="J751" s="91"/>
      <c r="K751" s="92"/>
      <c r="L751" s="88"/>
      <c r="M751" s="88"/>
      <c r="N751" s="90"/>
      <c r="O751" s="90"/>
      <c r="P751" s="89"/>
      <c r="Q751" s="91"/>
      <c r="R751" s="90"/>
      <c r="S751" s="91"/>
      <c r="T751" s="91"/>
      <c r="U751" s="91"/>
      <c r="V751" s="91"/>
      <c r="W751" s="91"/>
      <c r="X751" s="91"/>
      <c r="Y751" s="91"/>
      <c r="Z751" s="93"/>
    </row>
    <row r="752" spans="1:26" ht="15.75" x14ac:dyDescent="0.25">
      <c r="A752" s="88"/>
      <c r="B752" s="88"/>
      <c r="C752" s="89"/>
      <c r="D752" s="90"/>
      <c r="E752" s="90"/>
      <c r="F752" s="89"/>
      <c r="G752" s="90"/>
      <c r="H752" s="90"/>
      <c r="I752" s="91"/>
      <c r="J752" s="91"/>
      <c r="K752" s="92"/>
      <c r="L752" s="88"/>
      <c r="M752" s="88"/>
      <c r="N752" s="90"/>
      <c r="O752" s="90"/>
      <c r="P752" s="89"/>
      <c r="Q752" s="91"/>
      <c r="R752" s="90"/>
      <c r="S752" s="91"/>
      <c r="T752" s="91"/>
      <c r="U752" s="91"/>
      <c r="V752" s="91"/>
      <c r="W752" s="91"/>
      <c r="X752" s="91"/>
      <c r="Y752" s="91"/>
      <c r="Z752" s="93"/>
    </row>
    <row r="753" spans="1:26" ht="15.75" x14ac:dyDescent="0.25">
      <c r="A753" s="88"/>
      <c r="B753" s="88"/>
      <c r="C753" s="89"/>
      <c r="D753" s="90"/>
      <c r="E753" s="90"/>
      <c r="F753" s="89"/>
      <c r="G753" s="90"/>
      <c r="H753" s="90"/>
      <c r="I753" s="91"/>
      <c r="J753" s="91"/>
      <c r="K753" s="92"/>
      <c r="L753" s="88"/>
      <c r="M753" s="88"/>
      <c r="N753" s="90"/>
      <c r="O753" s="90"/>
      <c r="P753" s="89"/>
      <c r="Q753" s="91"/>
      <c r="R753" s="90"/>
      <c r="S753" s="91"/>
      <c r="T753" s="91"/>
      <c r="U753" s="91"/>
      <c r="V753" s="91"/>
      <c r="W753" s="91"/>
      <c r="X753" s="91"/>
      <c r="Y753" s="91"/>
      <c r="Z753" s="93"/>
    </row>
    <row r="754" spans="1:26" ht="15.75" x14ac:dyDescent="0.25">
      <c r="A754" s="88"/>
      <c r="B754" s="88"/>
      <c r="C754" s="89"/>
      <c r="D754" s="90"/>
      <c r="E754" s="90"/>
      <c r="F754" s="89"/>
      <c r="G754" s="90"/>
      <c r="H754" s="90"/>
      <c r="I754" s="91"/>
      <c r="J754" s="91"/>
      <c r="K754" s="92"/>
      <c r="L754" s="88"/>
      <c r="M754" s="88"/>
      <c r="N754" s="90"/>
      <c r="O754" s="90"/>
      <c r="P754" s="89"/>
      <c r="Q754" s="91"/>
      <c r="R754" s="90"/>
      <c r="S754" s="91"/>
      <c r="T754" s="91"/>
      <c r="U754" s="91"/>
      <c r="V754" s="91"/>
      <c r="W754" s="91"/>
      <c r="X754" s="91"/>
      <c r="Y754" s="91"/>
      <c r="Z754" s="93"/>
    </row>
    <row r="755" spans="1:26" ht="15.75" x14ac:dyDescent="0.25">
      <c r="A755" s="88"/>
      <c r="B755" s="88"/>
      <c r="C755" s="89"/>
      <c r="D755" s="90"/>
      <c r="E755" s="90"/>
      <c r="F755" s="89"/>
      <c r="G755" s="90"/>
      <c r="H755" s="90"/>
      <c r="I755" s="91"/>
      <c r="J755" s="91"/>
      <c r="K755" s="92"/>
      <c r="L755" s="88"/>
      <c r="M755" s="88"/>
      <c r="N755" s="90"/>
      <c r="O755" s="90"/>
      <c r="P755" s="89"/>
      <c r="Q755" s="91"/>
      <c r="R755" s="90"/>
      <c r="S755" s="91"/>
      <c r="T755" s="91"/>
      <c r="U755" s="91"/>
      <c r="V755" s="91"/>
      <c r="W755" s="91"/>
      <c r="X755" s="91"/>
      <c r="Y755" s="91"/>
      <c r="Z755" s="93"/>
    </row>
    <row r="756" spans="1:26" ht="15.75" x14ac:dyDescent="0.25">
      <c r="A756" s="88"/>
      <c r="B756" s="88"/>
      <c r="C756" s="89"/>
      <c r="D756" s="90"/>
      <c r="E756" s="90"/>
      <c r="F756" s="89"/>
      <c r="G756" s="90"/>
      <c r="H756" s="90"/>
      <c r="I756" s="91"/>
      <c r="J756" s="91"/>
      <c r="K756" s="92"/>
      <c r="L756" s="88"/>
      <c r="M756" s="88"/>
      <c r="N756" s="90"/>
      <c r="O756" s="90"/>
      <c r="P756" s="89"/>
      <c r="Q756" s="91"/>
      <c r="R756" s="90"/>
      <c r="S756" s="91"/>
      <c r="T756" s="91"/>
      <c r="U756" s="91"/>
      <c r="V756" s="91"/>
      <c r="W756" s="91"/>
      <c r="X756" s="91"/>
      <c r="Y756" s="91"/>
      <c r="Z756" s="93"/>
    </row>
    <row r="757" spans="1:26" ht="15.75" x14ac:dyDescent="0.25">
      <c r="A757" s="88"/>
      <c r="B757" s="88"/>
      <c r="C757" s="89"/>
      <c r="D757" s="90"/>
      <c r="E757" s="90"/>
      <c r="F757" s="89"/>
      <c r="G757" s="90"/>
      <c r="H757" s="90"/>
      <c r="I757" s="91"/>
      <c r="J757" s="91"/>
      <c r="K757" s="92"/>
      <c r="L757" s="88"/>
      <c r="M757" s="88"/>
      <c r="N757" s="90"/>
      <c r="O757" s="90"/>
      <c r="P757" s="89"/>
      <c r="Q757" s="91"/>
      <c r="R757" s="90"/>
      <c r="S757" s="91"/>
      <c r="T757" s="91"/>
      <c r="U757" s="91"/>
      <c r="V757" s="91"/>
      <c r="W757" s="91"/>
      <c r="X757" s="91"/>
      <c r="Y757" s="91"/>
      <c r="Z757" s="93"/>
    </row>
    <row r="758" spans="1:26" ht="15.75" x14ac:dyDescent="0.25">
      <c r="A758" s="88"/>
      <c r="B758" s="88"/>
      <c r="C758" s="89"/>
      <c r="D758" s="90"/>
      <c r="E758" s="90"/>
      <c r="F758" s="89"/>
      <c r="G758" s="90"/>
      <c r="H758" s="90"/>
      <c r="I758" s="91"/>
      <c r="J758" s="91"/>
      <c r="K758" s="92"/>
      <c r="L758" s="88"/>
      <c r="M758" s="88"/>
      <c r="N758" s="90"/>
      <c r="O758" s="90"/>
      <c r="P758" s="89"/>
      <c r="Q758" s="91"/>
      <c r="R758" s="90"/>
      <c r="S758" s="91"/>
      <c r="T758" s="91"/>
      <c r="U758" s="91"/>
      <c r="V758" s="91"/>
      <c r="W758" s="91"/>
      <c r="X758" s="91"/>
      <c r="Y758" s="91"/>
      <c r="Z758" s="93"/>
    </row>
    <row r="759" spans="1:26" ht="15.75" x14ac:dyDescent="0.25">
      <c r="A759" s="88"/>
      <c r="B759" s="88"/>
      <c r="C759" s="89"/>
      <c r="D759" s="90"/>
      <c r="E759" s="90"/>
      <c r="F759" s="89"/>
      <c r="G759" s="90"/>
      <c r="H759" s="90"/>
      <c r="I759" s="91"/>
      <c r="J759" s="91"/>
      <c r="K759" s="92"/>
      <c r="L759" s="88"/>
      <c r="M759" s="88"/>
      <c r="N759" s="90"/>
      <c r="O759" s="90"/>
      <c r="P759" s="89"/>
      <c r="Q759" s="91"/>
      <c r="R759" s="90"/>
      <c r="S759" s="91"/>
      <c r="T759" s="91"/>
      <c r="U759" s="91"/>
      <c r="V759" s="91"/>
      <c r="W759" s="91"/>
      <c r="X759" s="91"/>
      <c r="Y759" s="91"/>
      <c r="Z759" s="93"/>
    </row>
    <row r="760" spans="1:26" ht="15.75" x14ac:dyDescent="0.25">
      <c r="A760" s="88"/>
      <c r="B760" s="88"/>
      <c r="C760" s="89"/>
      <c r="D760" s="90"/>
      <c r="E760" s="90"/>
      <c r="F760" s="89"/>
      <c r="G760" s="90"/>
      <c r="H760" s="90"/>
      <c r="I760" s="91"/>
      <c r="J760" s="91"/>
      <c r="K760" s="92"/>
      <c r="L760" s="88"/>
      <c r="M760" s="88"/>
      <c r="N760" s="90"/>
      <c r="O760" s="90"/>
      <c r="P760" s="89"/>
      <c r="Q760" s="91"/>
      <c r="R760" s="90"/>
      <c r="S760" s="91"/>
      <c r="T760" s="91"/>
      <c r="U760" s="91"/>
      <c r="V760" s="91"/>
      <c r="W760" s="91"/>
      <c r="X760" s="91"/>
      <c r="Y760" s="91"/>
      <c r="Z760" s="93"/>
    </row>
    <row r="761" spans="1:26" ht="15.75" x14ac:dyDescent="0.25">
      <c r="A761" s="88"/>
      <c r="B761" s="88"/>
      <c r="C761" s="89"/>
      <c r="D761" s="90"/>
      <c r="E761" s="90"/>
      <c r="F761" s="89"/>
      <c r="G761" s="90"/>
      <c r="H761" s="90"/>
      <c r="I761" s="91"/>
      <c r="J761" s="91"/>
      <c r="K761" s="92"/>
      <c r="L761" s="88"/>
      <c r="M761" s="88"/>
      <c r="N761" s="90"/>
      <c r="O761" s="90"/>
      <c r="P761" s="89"/>
      <c r="Q761" s="91"/>
      <c r="R761" s="90"/>
      <c r="S761" s="91"/>
      <c r="T761" s="91"/>
      <c r="U761" s="91"/>
      <c r="V761" s="91"/>
      <c r="W761" s="91"/>
      <c r="X761" s="91"/>
      <c r="Y761" s="91"/>
      <c r="Z761" s="93"/>
    </row>
    <row r="762" spans="1:26" ht="15.75" x14ac:dyDescent="0.25">
      <c r="A762" s="88"/>
      <c r="B762" s="88"/>
      <c r="C762" s="89"/>
      <c r="D762" s="90"/>
      <c r="E762" s="90"/>
      <c r="F762" s="89"/>
      <c r="G762" s="90"/>
      <c r="H762" s="90"/>
      <c r="I762" s="91"/>
      <c r="J762" s="91"/>
      <c r="K762" s="92"/>
      <c r="L762" s="88"/>
      <c r="M762" s="88"/>
      <c r="N762" s="90"/>
      <c r="O762" s="90"/>
      <c r="P762" s="89"/>
      <c r="Q762" s="91"/>
      <c r="R762" s="90"/>
      <c r="S762" s="91"/>
      <c r="T762" s="91"/>
      <c r="U762" s="91"/>
      <c r="V762" s="91"/>
      <c r="W762" s="91"/>
      <c r="X762" s="91"/>
      <c r="Y762" s="91"/>
      <c r="Z762" s="93"/>
    </row>
    <row r="763" spans="1:26" ht="15.75" x14ac:dyDescent="0.25">
      <c r="A763" s="88"/>
      <c r="B763" s="88"/>
      <c r="C763" s="89"/>
      <c r="D763" s="90"/>
      <c r="E763" s="90"/>
      <c r="F763" s="89"/>
      <c r="G763" s="90"/>
      <c r="H763" s="90"/>
      <c r="I763" s="91"/>
      <c r="J763" s="91"/>
      <c r="K763" s="92"/>
      <c r="L763" s="88"/>
      <c r="M763" s="88"/>
      <c r="N763" s="90"/>
      <c r="O763" s="90"/>
      <c r="P763" s="89"/>
      <c r="Q763" s="91"/>
      <c r="R763" s="90"/>
      <c r="S763" s="91"/>
      <c r="T763" s="91"/>
      <c r="U763" s="91"/>
      <c r="V763" s="91"/>
      <c r="W763" s="91"/>
      <c r="X763" s="91"/>
      <c r="Y763" s="91"/>
      <c r="Z763" s="93"/>
    </row>
    <row r="764" spans="1:26" ht="15.75" x14ac:dyDescent="0.25">
      <c r="A764" s="88"/>
      <c r="B764" s="88"/>
      <c r="C764" s="89"/>
      <c r="D764" s="90"/>
      <c r="E764" s="90"/>
      <c r="F764" s="89"/>
      <c r="G764" s="90"/>
      <c r="H764" s="90"/>
      <c r="I764" s="91"/>
      <c r="J764" s="91"/>
      <c r="K764" s="92"/>
      <c r="L764" s="88"/>
      <c r="M764" s="88"/>
      <c r="N764" s="90"/>
      <c r="O764" s="90"/>
      <c r="P764" s="89"/>
      <c r="Q764" s="91"/>
      <c r="R764" s="90"/>
      <c r="S764" s="91"/>
      <c r="T764" s="91"/>
      <c r="U764" s="91"/>
      <c r="V764" s="91"/>
      <c r="W764" s="91"/>
      <c r="X764" s="91"/>
      <c r="Y764" s="91"/>
      <c r="Z764" s="93"/>
    </row>
    <row r="765" spans="1:26" ht="15.75" x14ac:dyDescent="0.25">
      <c r="A765" s="88"/>
      <c r="B765" s="88"/>
      <c r="C765" s="89"/>
      <c r="D765" s="90"/>
      <c r="E765" s="90"/>
      <c r="F765" s="89"/>
      <c r="G765" s="90"/>
      <c r="H765" s="90"/>
      <c r="I765" s="91"/>
      <c r="J765" s="91"/>
      <c r="K765" s="92"/>
      <c r="L765" s="88"/>
      <c r="M765" s="88"/>
      <c r="N765" s="90"/>
      <c r="O765" s="90"/>
      <c r="P765" s="89"/>
      <c r="Q765" s="91"/>
      <c r="R765" s="90"/>
      <c r="S765" s="91"/>
      <c r="T765" s="91"/>
      <c r="U765" s="91"/>
      <c r="V765" s="91"/>
      <c r="W765" s="91"/>
      <c r="X765" s="91"/>
      <c r="Y765" s="91"/>
      <c r="Z765" s="93"/>
    </row>
    <row r="766" spans="1:26" ht="15.75" x14ac:dyDescent="0.25">
      <c r="A766" s="88"/>
      <c r="B766" s="88"/>
      <c r="C766" s="89"/>
      <c r="D766" s="90"/>
      <c r="E766" s="90"/>
      <c r="F766" s="89"/>
      <c r="G766" s="90"/>
      <c r="H766" s="90"/>
      <c r="I766" s="91"/>
      <c r="J766" s="91"/>
      <c r="K766" s="92"/>
      <c r="L766" s="88"/>
      <c r="M766" s="88"/>
      <c r="N766" s="90"/>
      <c r="O766" s="90"/>
      <c r="P766" s="89"/>
      <c r="Q766" s="91"/>
      <c r="R766" s="90"/>
      <c r="S766" s="91"/>
      <c r="T766" s="91"/>
      <c r="U766" s="91"/>
      <c r="V766" s="91"/>
      <c r="W766" s="91"/>
      <c r="X766" s="91"/>
      <c r="Y766" s="91"/>
      <c r="Z766" s="93"/>
    </row>
    <row r="767" spans="1:26" ht="15.75" x14ac:dyDescent="0.25">
      <c r="A767" s="88"/>
      <c r="B767" s="88"/>
      <c r="C767" s="89"/>
      <c r="D767" s="90"/>
      <c r="E767" s="90"/>
      <c r="F767" s="89"/>
      <c r="G767" s="90"/>
      <c r="H767" s="90"/>
      <c r="I767" s="91"/>
      <c r="J767" s="91"/>
      <c r="K767" s="92"/>
      <c r="L767" s="88"/>
      <c r="M767" s="88"/>
      <c r="N767" s="90"/>
      <c r="O767" s="90"/>
      <c r="P767" s="89"/>
      <c r="Q767" s="91"/>
      <c r="R767" s="90"/>
      <c r="S767" s="91"/>
      <c r="T767" s="91"/>
      <c r="U767" s="91"/>
      <c r="V767" s="91"/>
      <c r="W767" s="91"/>
      <c r="X767" s="91"/>
      <c r="Y767" s="91"/>
      <c r="Z767" s="93"/>
    </row>
    <row r="768" spans="1:26" ht="15.75" x14ac:dyDescent="0.25">
      <c r="A768" s="88"/>
      <c r="B768" s="88"/>
      <c r="C768" s="89"/>
      <c r="D768" s="90"/>
      <c r="E768" s="90"/>
      <c r="F768" s="89"/>
      <c r="G768" s="90"/>
      <c r="H768" s="90"/>
      <c r="I768" s="91"/>
      <c r="J768" s="91"/>
      <c r="K768" s="92"/>
      <c r="L768" s="88"/>
      <c r="M768" s="88"/>
      <c r="N768" s="90"/>
      <c r="O768" s="90"/>
      <c r="P768" s="89"/>
      <c r="Q768" s="91"/>
      <c r="R768" s="90"/>
      <c r="S768" s="91"/>
      <c r="T768" s="91"/>
      <c r="U768" s="91"/>
      <c r="V768" s="91"/>
      <c r="W768" s="91"/>
      <c r="X768" s="91"/>
      <c r="Y768" s="91"/>
      <c r="Z768" s="93"/>
    </row>
    <row r="769" spans="1:26" ht="15.75" x14ac:dyDescent="0.25">
      <c r="A769" s="88"/>
      <c r="B769" s="88"/>
      <c r="C769" s="89"/>
      <c r="D769" s="90"/>
      <c r="E769" s="90"/>
      <c r="F769" s="89"/>
      <c r="G769" s="90"/>
      <c r="H769" s="90"/>
      <c r="I769" s="91"/>
      <c r="J769" s="91"/>
      <c r="K769" s="92"/>
      <c r="L769" s="88"/>
      <c r="M769" s="88"/>
      <c r="N769" s="90"/>
      <c r="O769" s="90"/>
      <c r="P769" s="89"/>
      <c r="Q769" s="91"/>
      <c r="R769" s="90"/>
      <c r="S769" s="91"/>
      <c r="T769" s="91"/>
      <c r="U769" s="91"/>
      <c r="V769" s="91"/>
      <c r="W769" s="91"/>
      <c r="X769" s="91"/>
      <c r="Y769" s="91"/>
      <c r="Z769" s="93"/>
    </row>
    <row r="770" spans="1:26" ht="15.75" x14ac:dyDescent="0.25">
      <c r="A770" s="88"/>
      <c r="B770" s="88"/>
      <c r="C770" s="89"/>
      <c r="D770" s="90"/>
      <c r="E770" s="90"/>
      <c r="F770" s="89"/>
      <c r="G770" s="90"/>
      <c r="H770" s="90"/>
      <c r="I770" s="91"/>
      <c r="J770" s="91"/>
      <c r="K770" s="92"/>
      <c r="L770" s="88"/>
      <c r="M770" s="88"/>
      <c r="N770" s="90"/>
      <c r="O770" s="90"/>
      <c r="P770" s="89"/>
      <c r="Q770" s="91"/>
      <c r="R770" s="90"/>
      <c r="S770" s="91"/>
      <c r="T770" s="91"/>
      <c r="U770" s="91"/>
      <c r="V770" s="91"/>
      <c r="W770" s="91"/>
      <c r="X770" s="91"/>
      <c r="Y770" s="91"/>
      <c r="Z770" s="93"/>
    </row>
    <row r="771" spans="1:26" ht="15.75" x14ac:dyDescent="0.25">
      <c r="A771" s="88"/>
      <c r="B771" s="88"/>
      <c r="C771" s="89"/>
      <c r="D771" s="90"/>
      <c r="E771" s="90"/>
      <c r="F771" s="89"/>
      <c r="G771" s="90"/>
      <c r="H771" s="90"/>
      <c r="I771" s="91"/>
      <c r="J771" s="91"/>
      <c r="K771" s="92"/>
      <c r="L771" s="88"/>
      <c r="M771" s="88"/>
      <c r="N771" s="90"/>
      <c r="O771" s="90"/>
      <c r="P771" s="89"/>
      <c r="Q771" s="91"/>
      <c r="R771" s="90"/>
      <c r="S771" s="91"/>
      <c r="T771" s="91"/>
      <c r="U771" s="91"/>
      <c r="V771" s="91"/>
      <c r="W771" s="91"/>
      <c r="X771" s="91"/>
      <c r="Y771" s="91"/>
      <c r="Z771" s="93"/>
    </row>
    <row r="772" spans="1:26" ht="15.75" x14ac:dyDescent="0.25">
      <c r="A772" s="88"/>
      <c r="B772" s="88"/>
      <c r="C772" s="89"/>
      <c r="D772" s="90"/>
      <c r="E772" s="90"/>
      <c r="F772" s="89"/>
      <c r="G772" s="90"/>
      <c r="H772" s="90"/>
      <c r="I772" s="91"/>
      <c r="J772" s="91"/>
      <c r="K772" s="92"/>
      <c r="L772" s="88"/>
      <c r="M772" s="88"/>
      <c r="N772" s="90"/>
      <c r="O772" s="90"/>
      <c r="P772" s="89"/>
      <c r="Q772" s="91"/>
      <c r="R772" s="90"/>
      <c r="S772" s="91"/>
      <c r="T772" s="91"/>
      <c r="U772" s="91"/>
      <c r="V772" s="91"/>
      <c r="W772" s="91"/>
      <c r="X772" s="91"/>
      <c r="Y772" s="91"/>
      <c r="Z772" s="93"/>
    </row>
    <row r="773" spans="1:26" ht="15.75" x14ac:dyDescent="0.25">
      <c r="A773" s="88"/>
      <c r="B773" s="88"/>
      <c r="C773" s="89"/>
      <c r="D773" s="90"/>
      <c r="E773" s="90"/>
      <c r="F773" s="89"/>
      <c r="G773" s="90"/>
      <c r="H773" s="90"/>
      <c r="I773" s="91"/>
      <c r="J773" s="91"/>
      <c r="K773" s="92"/>
      <c r="L773" s="88"/>
      <c r="M773" s="88"/>
      <c r="N773" s="90"/>
      <c r="O773" s="90"/>
      <c r="P773" s="89"/>
      <c r="Q773" s="91"/>
      <c r="R773" s="90"/>
      <c r="S773" s="91"/>
      <c r="T773" s="91"/>
      <c r="U773" s="91"/>
      <c r="V773" s="91"/>
      <c r="W773" s="91"/>
      <c r="X773" s="91"/>
      <c r="Y773" s="91"/>
      <c r="Z773" s="93"/>
    </row>
    <row r="774" spans="1:26" ht="15.75" x14ac:dyDescent="0.25">
      <c r="A774" s="88"/>
      <c r="B774" s="88"/>
      <c r="C774" s="89"/>
      <c r="D774" s="90"/>
      <c r="E774" s="90"/>
      <c r="F774" s="89"/>
      <c r="G774" s="90"/>
      <c r="H774" s="90"/>
      <c r="I774" s="91"/>
      <c r="J774" s="91"/>
      <c r="K774" s="92"/>
      <c r="L774" s="88"/>
      <c r="M774" s="88"/>
      <c r="N774" s="90"/>
      <c r="O774" s="90"/>
      <c r="P774" s="89"/>
      <c r="Q774" s="91"/>
      <c r="R774" s="90"/>
      <c r="S774" s="91"/>
      <c r="T774" s="91"/>
      <c r="U774" s="91"/>
      <c r="V774" s="91"/>
      <c r="W774" s="91"/>
      <c r="X774" s="91"/>
      <c r="Y774" s="91"/>
      <c r="Z774" s="93"/>
    </row>
    <row r="775" spans="1:26" ht="15.75" x14ac:dyDescent="0.25">
      <c r="A775" s="88"/>
      <c r="B775" s="88"/>
      <c r="C775" s="89"/>
      <c r="D775" s="90"/>
      <c r="E775" s="90"/>
      <c r="F775" s="89"/>
      <c r="G775" s="90"/>
      <c r="H775" s="90"/>
      <c r="I775" s="91"/>
      <c r="J775" s="91"/>
      <c r="K775" s="92"/>
      <c r="L775" s="88"/>
      <c r="M775" s="88"/>
      <c r="N775" s="90"/>
      <c r="O775" s="90"/>
      <c r="P775" s="89"/>
      <c r="Q775" s="91"/>
      <c r="R775" s="90"/>
      <c r="S775" s="91"/>
      <c r="T775" s="91"/>
      <c r="U775" s="91"/>
      <c r="V775" s="91"/>
      <c r="W775" s="91"/>
      <c r="X775" s="91"/>
      <c r="Y775" s="91"/>
      <c r="Z775" s="93"/>
    </row>
    <row r="776" spans="1:26" ht="15.75" x14ac:dyDescent="0.25">
      <c r="A776" s="88"/>
      <c r="B776" s="88"/>
      <c r="C776" s="89"/>
      <c r="D776" s="90"/>
      <c r="E776" s="90"/>
      <c r="F776" s="89"/>
      <c r="G776" s="90"/>
      <c r="H776" s="90"/>
      <c r="I776" s="91"/>
      <c r="J776" s="91"/>
      <c r="K776" s="92"/>
      <c r="L776" s="88"/>
      <c r="M776" s="88"/>
      <c r="N776" s="90"/>
      <c r="O776" s="90"/>
      <c r="P776" s="89"/>
      <c r="Q776" s="91"/>
      <c r="R776" s="90"/>
      <c r="S776" s="91"/>
      <c r="T776" s="91"/>
      <c r="U776" s="91"/>
      <c r="V776" s="91"/>
      <c r="W776" s="91"/>
      <c r="X776" s="91"/>
      <c r="Y776" s="91"/>
      <c r="Z776" s="93"/>
    </row>
    <row r="777" spans="1:26" ht="15.75" x14ac:dyDescent="0.25">
      <c r="A777" s="88"/>
      <c r="B777" s="88"/>
      <c r="C777" s="89"/>
      <c r="D777" s="90"/>
      <c r="E777" s="90"/>
      <c r="F777" s="89"/>
      <c r="G777" s="90"/>
      <c r="H777" s="90"/>
      <c r="I777" s="91"/>
      <c r="J777" s="91"/>
      <c r="K777" s="92"/>
      <c r="L777" s="88"/>
      <c r="M777" s="88"/>
      <c r="N777" s="90"/>
      <c r="O777" s="90"/>
      <c r="P777" s="89"/>
      <c r="Q777" s="91"/>
      <c r="R777" s="90"/>
      <c r="S777" s="91"/>
      <c r="T777" s="91"/>
      <c r="U777" s="91"/>
      <c r="V777" s="91"/>
      <c r="W777" s="91"/>
      <c r="X777" s="91"/>
      <c r="Y777" s="91"/>
      <c r="Z777" s="93"/>
    </row>
    <row r="778" spans="1:26" ht="15.75" x14ac:dyDescent="0.25">
      <c r="A778" s="88"/>
      <c r="B778" s="88"/>
      <c r="C778" s="89"/>
      <c r="D778" s="90"/>
      <c r="E778" s="90"/>
      <c r="F778" s="89"/>
      <c r="G778" s="90"/>
      <c r="H778" s="90"/>
      <c r="I778" s="91"/>
      <c r="J778" s="91"/>
      <c r="K778" s="92"/>
      <c r="L778" s="88"/>
      <c r="M778" s="88"/>
      <c r="N778" s="90"/>
      <c r="O778" s="90"/>
      <c r="P778" s="89"/>
      <c r="Q778" s="91"/>
      <c r="R778" s="90"/>
      <c r="S778" s="91"/>
      <c r="T778" s="91"/>
      <c r="U778" s="91"/>
      <c r="V778" s="91"/>
      <c r="W778" s="91"/>
      <c r="X778" s="91"/>
      <c r="Y778" s="91"/>
      <c r="Z778" s="93"/>
    </row>
    <row r="779" spans="1:26" ht="15.75" x14ac:dyDescent="0.25">
      <c r="A779" s="88"/>
      <c r="B779" s="88"/>
      <c r="C779" s="89"/>
      <c r="D779" s="90"/>
      <c r="E779" s="90"/>
      <c r="F779" s="89"/>
      <c r="G779" s="90"/>
      <c r="H779" s="90"/>
      <c r="I779" s="91"/>
      <c r="J779" s="91"/>
      <c r="K779" s="92"/>
      <c r="L779" s="88"/>
      <c r="M779" s="88"/>
      <c r="N779" s="90"/>
      <c r="O779" s="90"/>
      <c r="P779" s="89"/>
      <c r="Q779" s="91"/>
      <c r="R779" s="90"/>
      <c r="S779" s="91"/>
      <c r="T779" s="91"/>
      <c r="U779" s="91"/>
      <c r="V779" s="91"/>
      <c r="W779" s="91"/>
      <c r="X779" s="91"/>
      <c r="Y779" s="91"/>
      <c r="Z779" s="93"/>
    </row>
    <row r="780" spans="1:26" ht="15.75" x14ac:dyDescent="0.25">
      <c r="A780" s="88"/>
      <c r="B780" s="88"/>
      <c r="C780" s="89"/>
      <c r="D780" s="90"/>
      <c r="E780" s="90"/>
      <c r="F780" s="89"/>
      <c r="G780" s="90"/>
      <c r="H780" s="90"/>
      <c r="I780" s="91"/>
      <c r="J780" s="91"/>
      <c r="K780" s="92"/>
      <c r="L780" s="88"/>
      <c r="M780" s="88"/>
      <c r="N780" s="90"/>
      <c r="O780" s="90"/>
      <c r="P780" s="89"/>
      <c r="Q780" s="91"/>
      <c r="R780" s="90"/>
      <c r="S780" s="91"/>
      <c r="T780" s="91"/>
      <c r="U780" s="91"/>
      <c r="V780" s="91"/>
      <c r="W780" s="91"/>
      <c r="X780" s="91"/>
      <c r="Y780" s="91"/>
      <c r="Z780" s="93"/>
    </row>
    <row r="781" spans="1:26" ht="15.75" x14ac:dyDescent="0.25">
      <c r="A781" s="88"/>
      <c r="B781" s="88"/>
      <c r="C781" s="89"/>
      <c r="D781" s="90"/>
      <c r="E781" s="90"/>
      <c r="F781" s="89"/>
      <c r="G781" s="90"/>
      <c r="H781" s="90"/>
      <c r="I781" s="91"/>
      <c r="J781" s="91"/>
      <c r="K781" s="92"/>
      <c r="L781" s="88"/>
      <c r="M781" s="88"/>
      <c r="N781" s="90"/>
      <c r="O781" s="90"/>
      <c r="P781" s="89"/>
      <c r="Q781" s="91"/>
      <c r="R781" s="90"/>
      <c r="S781" s="91"/>
      <c r="T781" s="91"/>
      <c r="U781" s="91"/>
      <c r="V781" s="91"/>
      <c r="W781" s="91"/>
      <c r="X781" s="91"/>
      <c r="Y781" s="91"/>
      <c r="Z781" s="93"/>
    </row>
    <row r="782" spans="1:26" ht="15.75" x14ac:dyDescent="0.25">
      <c r="A782" s="88"/>
      <c r="B782" s="88"/>
      <c r="C782" s="89"/>
      <c r="D782" s="90"/>
      <c r="E782" s="90"/>
      <c r="F782" s="89"/>
      <c r="G782" s="90"/>
      <c r="H782" s="90"/>
      <c r="I782" s="91"/>
      <c r="J782" s="91"/>
      <c r="K782" s="92"/>
      <c r="L782" s="88"/>
      <c r="M782" s="88"/>
      <c r="N782" s="90"/>
      <c r="O782" s="90"/>
      <c r="P782" s="89"/>
      <c r="Q782" s="91"/>
      <c r="R782" s="90"/>
      <c r="S782" s="91"/>
      <c r="T782" s="91"/>
      <c r="U782" s="91"/>
      <c r="V782" s="91"/>
      <c r="W782" s="91"/>
      <c r="X782" s="91"/>
      <c r="Y782" s="91"/>
      <c r="Z782" s="93"/>
    </row>
    <row r="783" spans="1:26" ht="15.75" x14ac:dyDescent="0.25">
      <c r="A783" s="88"/>
      <c r="B783" s="88"/>
      <c r="C783" s="89"/>
      <c r="D783" s="90"/>
      <c r="E783" s="90"/>
      <c r="F783" s="89"/>
      <c r="G783" s="90"/>
      <c r="H783" s="90"/>
      <c r="I783" s="91"/>
      <c r="J783" s="91"/>
      <c r="K783" s="92"/>
      <c r="L783" s="88"/>
      <c r="M783" s="88"/>
      <c r="N783" s="90"/>
      <c r="O783" s="90"/>
      <c r="P783" s="89"/>
      <c r="Q783" s="91"/>
      <c r="R783" s="90"/>
      <c r="S783" s="91"/>
      <c r="T783" s="91"/>
      <c r="U783" s="91"/>
      <c r="V783" s="91"/>
      <c r="W783" s="91"/>
      <c r="X783" s="91"/>
      <c r="Y783" s="91"/>
      <c r="Z783" s="93"/>
    </row>
    <row r="784" spans="1:26" ht="15.75" x14ac:dyDescent="0.25">
      <c r="A784" s="88"/>
      <c r="B784" s="88"/>
      <c r="C784" s="89"/>
      <c r="D784" s="90"/>
      <c r="E784" s="90"/>
      <c r="F784" s="89"/>
      <c r="G784" s="90"/>
      <c r="H784" s="90"/>
      <c r="I784" s="91"/>
      <c r="J784" s="91"/>
      <c r="K784" s="92"/>
      <c r="L784" s="88"/>
      <c r="M784" s="88"/>
      <c r="N784" s="90"/>
      <c r="O784" s="90"/>
      <c r="P784" s="89"/>
      <c r="Q784" s="91"/>
      <c r="R784" s="90"/>
      <c r="S784" s="91"/>
      <c r="T784" s="91"/>
      <c r="U784" s="91"/>
      <c r="V784" s="91"/>
      <c r="W784" s="91"/>
      <c r="X784" s="91"/>
      <c r="Y784" s="91"/>
      <c r="Z784" s="93"/>
    </row>
    <row r="785" spans="1:26" ht="15.75" x14ac:dyDescent="0.25">
      <c r="A785" s="88"/>
      <c r="B785" s="88"/>
      <c r="C785" s="89"/>
      <c r="D785" s="90"/>
      <c r="E785" s="90"/>
      <c r="F785" s="89"/>
      <c r="G785" s="90"/>
      <c r="H785" s="90"/>
      <c r="I785" s="91"/>
      <c r="J785" s="91"/>
      <c r="K785" s="92"/>
      <c r="L785" s="88"/>
      <c r="M785" s="88"/>
      <c r="N785" s="90"/>
      <c r="O785" s="90"/>
      <c r="P785" s="89"/>
      <c r="Q785" s="91"/>
      <c r="R785" s="90"/>
      <c r="S785" s="91"/>
      <c r="T785" s="91"/>
      <c r="U785" s="91"/>
      <c r="V785" s="91"/>
      <c r="W785" s="91"/>
      <c r="X785" s="91"/>
      <c r="Y785" s="91"/>
      <c r="Z785" s="93"/>
    </row>
    <row r="786" spans="1:26" ht="15.75" x14ac:dyDescent="0.25">
      <c r="A786" s="88"/>
      <c r="B786" s="88"/>
      <c r="C786" s="89"/>
      <c r="D786" s="90"/>
      <c r="E786" s="90"/>
      <c r="F786" s="89"/>
      <c r="G786" s="90"/>
      <c r="H786" s="90"/>
      <c r="I786" s="91"/>
      <c r="J786" s="91"/>
      <c r="K786" s="92"/>
      <c r="L786" s="88"/>
      <c r="M786" s="88"/>
      <c r="N786" s="90"/>
      <c r="O786" s="90"/>
      <c r="P786" s="89"/>
      <c r="Q786" s="91"/>
      <c r="R786" s="90"/>
      <c r="S786" s="91"/>
      <c r="T786" s="91"/>
      <c r="U786" s="91"/>
      <c r="V786" s="91"/>
      <c r="W786" s="91"/>
      <c r="X786" s="91"/>
      <c r="Y786" s="91"/>
      <c r="Z786" s="93"/>
    </row>
    <row r="787" spans="1:26" ht="15.75" x14ac:dyDescent="0.25">
      <c r="A787" s="88"/>
      <c r="B787" s="88"/>
      <c r="C787" s="89"/>
      <c r="D787" s="90"/>
      <c r="E787" s="90"/>
      <c r="F787" s="89"/>
      <c r="G787" s="90"/>
      <c r="H787" s="90"/>
      <c r="I787" s="91"/>
      <c r="J787" s="91"/>
      <c r="K787" s="92"/>
      <c r="L787" s="88"/>
      <c r="M787" s="88"/>
      <c r="N787" s="90"/>
      <c r="O787" s="90"/>
      <c r="P787" s="89"/>
      <c r="Q787" s="91"/>
      <c r="R787" s="90"/>
      <c r="S787" s="91"/>
      <c r="T787" s="91"/>
      <c r="U787" s="91"/>
      <c r="V787" s="91"/>
      <c r="W787" s="91"/>
      <c r="X787" s="91"/>
      <c r="Y787" s="91"/>
      <c r="Z787" s="93"/>
    </row>
    <row r="788" spans="1:26" ht="15.75" x14ac:dyDescent="0.25">
      <c r="A788" s="88"/>
      <c r="B788" s="88"/>
      <c r="C788" s="89"/>
      <c r="D788" s="90"/>
      <c r="E788" s="90"/>
      <c r="F788" s="89"/>
      <c r="G788" s="90"/>
      <c r="H788" s="90"/>
      <c r="I788" s="91"/>
      <c r="J788" s="91"/>
      <c r="K788" s="92"/>
      <c r="L788" s="88"/>
      <c r="M788" s="88"/>
      <c r="N788" s="90"/>
      <c r="O788" s="90"/>
      <c r="P788" s="89"/>
      <c r="Q788" s="91"/>
      <c r="R788" s="90"/>
      <c r="S788" s="91"/>
      <c r="T788" s="91"/>
      <c r="U788" s="91"/>
      <c r="V788" s="91"/>
      <c r="W788" s="91"/>
      <c r="X788" s="91"/>
      <c r="Y788" s="91"/>
      <c r="Z788" s="93"/>
    </row>
    <row r="789" spans="1:26" ht="15.75" x14ac:dyDescent="0.25">
      <c r="A789" s="88"/>
      <c r="B789" s="88"/>
      <c r="C789" s="89"/>
      <c r="D789" s="90"/>
      <c r="E789" s="90"/>
      <c r="F789" s="89"/>
      <c r="G789" s="90"/>
      <c r="H789" s="90"/>
      <c r="I789" s="91"/>
      <c r="J789" s="91"/>
      <c r="K789" s="92"/>
      <c r="L789" s="88"/>
      <c r="M789" s="88"/>
      <c r="N789" s="90"/>
      <c r="O789" s="90"/>
      <c r="P789" s="89"/>
      <c r="Q789" s="91"/>
      <c r="R789" s="90"/>
      <c r="S789" s="91"/>
      <c r="T789" s="91"/>
      <c r="U789" s="91"/>
      <c r="V789" s="91"/>
      <c r="W789" s="91"/>
      <c r="X789" s="91"/>
      <c r="Y789" s="91"/>
      <c r="Z789" s="93"/>
    </row>
    <row r="790" spans="1:26" ht="15.75" x14ac:dyDescent="0.25">
      <c r="A790" s="88"/>
      <c r="B790" s="88"/>
      <c r="C790" s="89"/>
      <c r="D790" s="90"/>
      <c r="E790" s="90"/>
      <c r="F790" s="89"/>
      <c r="G790" s="90"/>
      <c r="H790" s="90"/>
      <c r="I790" s="91"/>
      <c r="J790" s="91"/>
      <c r="K790" s="92"/>
      <c r="L790" s="88"/>
      <c r="M790" s="88"/>
      <c r="N790" s="90"/>
      <c r="O790" s="90"/>
      <c r="P790" s="89"/>
      <c r="Q790" s="91"/>
      <c r="R790" s="90"/>
      <c r="S790" s="91"/>
      <c r="T790" s="91"/>
      <c r="U790" s="91"/>
      <c r="V790" s="91"/>
      <c r="W790" s="91"/>
      <c r="X790" s="91"/>
      <c r="Y790" s="91"/>
      <c r="Z790" s="93"/>
    </row>
    <row r="791" spans="1:26" ht="15.75" x14ac:dyDescent="0.25">
      <c r="A791" s="88"/>
      <c r="B791" s="88"/>
      <c r="C791" s="89"/>
      <c r="D791" s="90"/>
      <c r="E791" s="90"/>
      <c r="F791" s="89"/>
      <c r="G791" s="90"/>
      <c r="H791" s="90"/>
      <c r="I791" s="91"/>
      <c r="J791" s="91"/>
      <c r="K791" s="92"/>
      <c r="L791" s="88"/>
      <c r="M791" s="88"/>
      <c r="N791" s="90"/>
      <c r="O791" s="90"/>
      <c r="P791" s="89"/>
      <c r="Q791" s="91"/>
      <c r="R791" s="90"/>
      <c r="S791" s="91"/>
      <c r="T791" s="91"/>
      <c r="U791" s="91"/>
      <c r="V791" s="91"/>
      <c r="W791" s="91"/>
      <c r="X791" s="91"/>
      <c r="Y791" s="91"/>
      <c r="Z791" s="93"/>
    </row>
    <row r="792" spans="1:26" ht="15.75" x14ac:dyDescent="0.25">
      <c r="A792" s="88"/>
      <c r="B792" s="88"/>
      <c r="C792" s="89"/>
      <c r="D792" s="90"/>
      <c r="E792" s="90"/>
      <c r="F792" s="89"/>
      <c r="G792" s="90"/>
      <c r="H792" s="90"/>
      <c r="I792" s="91"/>
      <c r="J792" s="91"/>
      <c r="K792" s="92"/>
      <c r="L792" s="88"/>
      <c r="M792" s="88"/>
      <c r="N792" s="90"/>
      <c r="O792" s="90"/>
      <c r="P792" s="89"/>
      <c r="Q792" s="91"/>
      <c r="R792" s="90"/>
      <c r="S792" s="91"/>
      <c r="T792" s="91"/>
      <c r="U792" s="91"/>
      <c r="V792" s="91"/>
      <c r="W792" s="91"/>
      <c r="X792" s="91"/>
      <c r="Y792" s="91"/>
      <c r="Z792" s="93"/>
    </row>
    <row r="793" spans="1:26" ht="15.75" x14ac:dyDescent="0.25">
      <c r="A793" s="88"/>
      <c r="B793" s="88"/>
      <c r="C793" s="89"/>
      <c r="D793" s="90"/>
      <c r="E793" s="90"/>
      <c r="F793" s="89"/>
      <c r="G793" s="90"/>
      <c r="H793" s="90"/>
      <c r="I793" s="91"/>
      <c r="J793" s="91"/>
      <c r="K793" s="92"/>
      <c r="L793" s="88"/>
      <c r="M793" s="88"/>
      <c r="N793" s="90"/>
      <c r="O793" s="90"/>
      <c r="P793" s="89"/>
      <c r="Q793" s="91"/>
      <c r="R793" s="90"/>
      <c r="S793" s="91"/>
      <c r="T793" s="91"/>
      <c r="U793" s="91"/>
      <c r="V793" s="91"/>
      <c r="W793" s="91"/>
      <c r="X793" s="91"/>
      <c r="Y793" s="91"/>
      <c r="Z793" s="93"/>
    </row>
    <row r="794" spans="1:26" ht="15.75" x14ac:dyDescent="0.25">
      <c r="A794" s="88"/>
      <c r="B794" s="88"/>
      <c r="C794" s="89"/>
      <c r="D794" s="90"/>
      <c r="E794" s="90"/>
      <c r="F794" s="89"/>
      <c r="G794" s="90"/>
      <c r="H794" s="90"/>
      <c r="I794" s="91"/>
      <c r="J794" s="91"/>
      <c r="K794" s="92"/>
      <c r="L794" s="88"/>
      <c r="M794" s="88"/>
      <c r="N794" s="90"/>
      <c r="O794" s="90"/>
      <c r="P794" s="89"/>
      <c r="Q794" s="91"/>
      <c r="R794" s="90"/>
      <c r="S794" s="91"/>
      <c r="T794" s="91"/>
      <c r="U794" s="91"/>
      <c r="V794" s="91"/>
      <c r="W794" s="91"/>
      <c r="X794" s="91"/>
      <c r="Y794" s="91"/>
      <c r="Z794" s="93"/>
    </row>
    <row r="795" spans="1:26" ht="15.75" x14ac:dyDescent="0.25">
      <c r="A795" s="88"/>
      <c r="B795" s="88"/>
      <c r="C795" s="89"/>
      <c r="D795" s="90"/>
      <c r="E795" s="90"/>
      <c r="F795" s="89"/>
      <c r="G795" s="90"/>
      <c r="H795" s="90"/>
      <c r="I795" s="91"/>
      <c r="J795" s="91"/>
      <c r="K795" s="92"/>
      <c r="L795" s="88"/>
      <c r="M795" s="88"/>
      <c r="N795" s="90"/>
      <c r="O795" s="90"/>
      <c r="P795" s="89"/>
      <c r="Q795" s="91"/>
      <c r="R795" s="90"/>
      <c r="S795" s="91"/>
      <c r="T795" s="91"/>
      <c r="U795" s="91"/>
      <c r="V795" s="91"/>
      <c r="W795" s="91"/>
      <c r="X795" s="91"/>
      <c r="Y795" s="91"/>
      <c r="Z795" s="93"/>
    </row>
    <row r="796" spans="1:26" ht="15.75" x14ac:dyDescent="0.25">
      <c r="A796" s="88"/>
      <c r="B796" s="88"/>
      <c r="C796" s="89"/>
      <c r="D796" s="90"/>
      <c r="E796" s="90"/>
      <c r="F796" s="89"/>
      <c r="G796" s="90"/>
      <c r="H796" s="90"/>
      <c r="I796" s="91"/>
      <c r="J796" s="91"/>
      <c r="K796" s="92"/>
      <c r="L796" s="88"/>
      <c r="M796" s="88"/>
      <c r="N796" s="90"/>
      <c r="O796" s="90"/>
      <c r="P796" s="89"/>
      <c r="Q796" s="91"/>
      <c r="R796" s="90"/>
      <c r="S796" s="91"/>
      <c r="T796" s="91"/>
      <c r="U796" s="91"/>
      <c r="V796" s="91"/>
      <c r="W796" s="91"/>
      <c r="X796" s="91"/>
      <c r="Y796" s="91"/>
      <c r="Z796" s="93"/>
    </row>
    <row r="797" spans="1:26" ht="15.75" x14ac:dyDescent="0.25">
      <c r="A797" s="88"/>
      <c r="B797" s="88"/>
      <c r="C797" s="89"/>
      <c r="D797" s="90"/>
      <c r="E797" s="90"/>
      <c r="F797" s="89"/>
      <c r="G797" s="90"/>
      <c r="H797" s="90"/>
      <c r="I797" s="91"/>
      <c r="J797" s="91"/>
      <c r="K797" s="92"/>
      <c r="L797" s="88"/>
      <c r="M797" s="88"/>
      <c r="N797" s="90"/>
      <c r="O797" s="90"/>
      <c r="P797" s="89"/>
      <c r="Q797" s="91"/>
      <c r="R797" s="90"/>
      <c r="S797" s="91"/>
      <c r="T797" s="91"/>
      <c r="U797" s="91"/>
      <c r="V797" s="91"/>
      <c r="W797" s="91"/>
      <c r="X797" s="91"/>
      <c r="Y797" s="91"/>
      <c r="Z797" s="93"/>
    </row>
    <row r="798" spans="1:26" ht="15.75" x14ac:dyDescent="0.25">
      <c r="A798" s="88"/>
      <c r="B798" s="88"/>
      <c r="C798" s="89"/>
      <c r="D798" s="90"/>
      <c r="E798" s="90"/>
      <c r="F798" s="89"/>
      <c r="G798" s="90"/>
      <c r="H798" s="90"/>
      <c r="I798" s="91"/>
      <c r="J798" s="91"/>
      <c r="K798" s="92"/>
      <c r="L798" s="88"/>
      <c r="M798" s="88"/>
      <c r="N798" s="90"/>
      <c r="O798" s="90"/>
      <c r="P798" s="89"/>
      <c r="Q798" s="91"/>
      <c r="R798" s="90"/>
      <c r="S798" s="91"/>
      <c r="T798" s="91"/>
      <c r="U798" s="91"/>
      <c r="V798" s="91"/>
      <c r="W798" s="91"/>
      <c r="X798" s="91"/>
      <c r="Y798" s="91"/>
      <c r="Z798" s="93"/>
    </row>
    <row r="799" spans="1:26" ht="15.75" x14ac:dyDescent="0.25">
      <c r="A799" s="88"/>
      <c r="B799" s="88"/>
      <c r="C799" s="89"/>
      <c r="D799" s="90"/>
      <c r="E799" s="90"/>
      <c r="F799" s="89"/>
      <c r="G799" s="90"/>
      <c r="H799" s="90"/>
      <c r="I799" s="91"/>
      <c r="J799" s="91"/>
      <c r="K799" s="92"/>
      <c r="L799" s="88"/>
      <c r="M799" s="88"/>
      <c r="N799" s="90"/>
      <c r="O799" s="90"/>
      <c r="P799" s="89"/>
      <c r="Q799" s="91"/>
      <c r="R799" s="90"/>
      <c r="S799" s="91"/>
      <c r="T799" s="91"/>
      <c r="U799" s="91"/>
      <c r="V799" s="91"/>
      <c r="W799" s="91"/>
      <c r="X799" s="91"/>
      <c r="Y799" s="91"/>
      <c r="Z799" s="93"/>
    </row>
    <row r="800" spans="1:26" ht="15.75" x14ac:dyDescent="0.25">
      <c r="A800" s="88"/>
      <c r="B800" s="88"/>
      <c r="C800" s="89"/>
      <c r="D800" s="90"/>
      <c r="E800" s="90"/>
      <c r="F800" s="89"/>
      <c r="G800" s="90"/>
      <c r="H800" s="90"/>
      <c r="I800" s="91"/>
      <c r="J800" s="91"/>
      <c r="K800" s="92"/>
      <c r="L800" s="88"/>
      <c r="M800" s="88"/>
      <c r="N800" s="90"/>
      <c r="O800" s="90"/>
      <c r="P800" s="89"/>
      <c r="Q800" s="91"/>
      <c r="R800" s="90"/>
      <c r="S800" s="91"/>
      <c r="T800" s="91"/>
      <c r="U800" s="91"/>
      <c r="V800" s="91"/>
      <c r="W800" s="91"/>
      <c r="X800" s="91"/>
      <c r="Y800" s="91"/>
      <c r="Z800" s="93"/>
    </row>
    <row r="801" spans="1:26" ht="15.75" x14ac:dyDescent="0.25">
      <c r="A801" s="88"/>
      <c r="B801" s="88"/>
      <c r="C801" s="89"/>
      <c r="D801" s="90"/>
      <c r="E801" s="90"/>
      <c r="F801" s="89"/>
      <c r="G801" s="90"/>
      <c r="H801" s="90"/>
      <c r="I801" s="91"/>
      <c r="J801" s="91"/>
      <c r="K801" s="92"/>
      <c r="L801" s="88"/>
      <c r="M801" s="88"/>
      <c r="N801" s="90"/>
      <c r="O801" s="90"/>
      <c r="P801" s="89"/>
      <c r="Q801" s="91"/>
      <c r="R801" s="90"/>
      <c r="S801" s="91"/>
      <c r="T801" s="91"/>
      <c r="U801" s="91"/>
      <c r="V801" s="91"/>
      <c r="W801" s="91"/>
      <c r="X801" s="91"/>
      <c r="Y801" s="91"/>
      <c r="Z801" s="93"/>
    </row>
    <row r="802" spans="1:26" ht="15.75" x14ac:dyDescent="0.25">
      <c r="A802" s="88"/>
      <c r="B802" s="88"/>
      <c r="C802" s="89"/>
      <c r="D802" s="90"/>
      <c r="E802" s="90"/>
      <c r="F802" s="89"/>
      <c r="G802" s="90"/>
      <c r="H802" s="90"/>
      <c r="I802" s="91"/>
      <c r="J802" s="91"/>
      <c r="K802" s="92"/>
      <c r="L802" s="88"/>
      <c r="M802" s="88"/>
      <c r="N802" s="90"/>
      <c r="O802" s="90"/>
      <c r="P802" s="89"/>
      <c r="Q802" s="91"/>
      <c r="R802" s="90"/>
      <c r="S802" s="91"/>
      <c r="T802" s="91"/>
      <c r="U802" s="91"/>
      <c r="V802" s="91"/>
      <c r="W802" s="91"/>
      <c r="X802" s="91"/>
      <c r="Y802" s="91"/>
      <c r="Z802" s="93"/>
    </row>
    <row r="803" spans="1:26" ht="15.75" x14ac:dyDescent="0.25">
      <c r="A803" s="88"/>
      <c r="B803" s="88"/>
      <c r="C803" s="89"/>
      <c r="D803" s="90"/>
      <c r="E803" s="90"/>
      <c r="F803" s="89"/>
      <c r="G803" s="90"/>
      <c r="H803" s="90"/>
      <c r="I803" s="91"/>
      <c r="J803" s="91"/>
      <c r="K803" s="92"/>
      <c r="L803" s="88"/>
      <c r="M803" s="88"/>
      <c r="N803" s="90"/>
      <c r="O803" s="90"/>
      <c r="P803" s="89"/>
      <c r="Q803" s="91"/>
      <c r="R803" s="90"/>
      <c r="S803" s="91"/>
      <c r="T803" s="91"/>
      <c r="U803" s="91"/>
      <c r="V803" s="91"/>
      <c r="W803" s="91"/>
      <c r="X803" s="91"/>
      <c r="Y803" s="91"/>
      <c r="Z803" s="93"/>
    </row>
    <row r="804" spans="1:26" ht="15.75" x14ac:dyDescent="0.25">
      <c r="A804" s="88"/>
      <c r="B804" s="88"/>
      <c r="C804" s="89"/>
      <c r="D804" s="90"/>
      <c r="E804" s="90"/>
      <c r="F804" s="89"/>
      <c r="G804" s="90"/>
      <c r="H804" s="90"/>
      <c r="I804" s="91"/>
      <c r="J804" s="91"/>
      <c r="K804" s="92"/>
      <c r="L804" s="88"/>
      <c r="M804" s="88"/>
      <c r="N804" s="90"/>
      <c r="O804" s="90"/>
      <c r="P804" s="89"/>
      <c r="Q804" s="91"/>
      <c r="R804" s="90"/>
      <c r="S804" s="91"/>
      <c r="T804" s="91"/>
      <c r="U804" s="91"/>
      <c r="V804" s="91"/>
      <c r="W804" s="91"/>
      <c r="X804" s="91"/>
      <c r="Y804" s="91"/>
      <c r="Z804" s="93"/>
    </row>
    <row r="805" spans="1:26" ht="15.75" x14ac:dyDescent="0.25">
      <c r="A805" s="88"/>
      <c r="B805" s="88"/>
      <c r="C805" s="89"/>
      <c r="D805" s="90"/>
      <c r="E805" s="90"/>
      <c r="F805" s="89"/>
      <c r="G805" s="90"/>
      <c r="H805" s="90"/>
      <c r="I805" s="91"/>
      <c r="J805" s="91"/>
      <c r="K805" s="92"/>
      <c r="L805" s="88"/>
      <c r="M805" s="88"/>
      <c r="N805" s="90"/>
      <c r="O805" s="90"/>
      <c r="P805" s="89"/>
      <c r="Q805" s="91"/>
      <c r="R805" s="90"/>
      <c r="S805" s="91"/>
      <c r="T805" s="91"/>
      <c r="U805" s="91"/>
      <c r="V805" s="91"/>
      <c r="W805" s="91"/>
      <c r="X805" s="91"/>
      <c r="Y805" s="91"/>
      <c r="Z805" s="93"/>
    </row>
    <row r="806" spans="1:26" ht="15.75" x14ac:dyDescent="0.25">
      <c r="A806" s="88"/>
      <c r="B806" s="88"/>
      <c r="C806" s="89"/>
      <c r="D806" s="90"/>
      <c r="E806" s="90"/>
      <c r="F806" s="89"/>
      <c r="G806" s="90"/>
      <c r="H806" s="90"/>
      <c r="I806" s="91"/>
      <c r="J806" s="91"/>
      <c r="K806" s="92"/>
      <c r="L806" s="88"/>
      <c r="M806" s="88"/>
      <c r="N806" s="90"/>
      <c r="O806" s="90"/>
      <c r="P806" s="89"/>
      <c r="Q806" s="91"/>
      <c r="R806" s="90"/>
      <c r="S806" s="91"/>
      <c r="T806" s="91"/>
      <c r="U806" s="91"/>
      <c r="V806" s="91"/>
      <c r="W806" s="91"/>
      <c r="X806" s="91"/>
      <c r="Y806" s="91"/>
      <c r="Z806" s="93"/>
    </row>
    <row r="807" spans="1:26" ht="15.75" x14ac:dyDescent="0.25">
      <c r="A807" s="88"/>
      <c r="B807" s="88"/>
      <c r="C807" s="89"/>
      <c r="D807" s="90"/>
      <c r="E807" s="90"/>
      <c r="F807" s="89"/>
      <c r="G807" s="90"/>
      <c r="H807" s="90"/>
      <c r="I807" s="91"/>
      <c r="J807" s="91"/>
      <c r="K807" s="92"/>
      <c r="L807" s="88"/>
      <c r="M807" s="88"/>
      <c r="N807" s="90"/>
      <c r="O807" s="90"/>
      <c r="P807" s="89"/>
      <c r="Q807" s="91"/>
      <c r="R807" s="90"/>
      <c r="S807" s="91"/>
      <c r="T807" s="91"/>
      <c r="U807" s="91"/>
      <c r="V807" s="91"/>
      <c r="W807" s="91"/>
      <c r="X807" s="91"/>
      <c r="Y807" s="91"/>
      <c r="Z807" s="93"/>
    </row>
    <row r="808" spans="1:26" ht="15.75" x14ac:dyDescent="0.25">
      <c r="A808" s="88"/>
      <c r="B808" s="88"/>
      <c r="C808" s="89"/>
      <c r="D808" s="90"/>
      <c r="E808" s="90"/>
      <c r="F808" s="89"/>
      <c r="G808" s="90"/>
      <c r="H808" s="90"/>
      <c r="I808" s="91"/>
      <c r="J808" s="91"/>
      <c r="K808" s="92"/>
      <c r="L808" s="88"/>
      <c r="M808" s="88"/>
      <c r="N808" s="90"/>
      <c r="O808" s="90"/>
      <c r="P808" s="89"/>
      <c r="Q808" s="91"/>
      <c r="R808" s="90"/>
      <c r="S808" s="91"/>
      <c r="T808" s="91"/>
      <c r="U808" s="91"/>
      <c r="V808" s="91"/>
      <c r="W808" s="91"/>
      <c r="X808" s="91"/>
      <c r="Y808" s="91"/>
      <c r="Z808" s="93"/>
    </row>
    <row r="809" spans="1:26" ht="15.75" x14ac:dyDescent="0.25">
      <c r="A809" s="88"/>
      <c r="B809" s="88"/>
      <c r="C809" s="89"/>
      <c r="D809" s="90"/>
      <c r="E809" s="90"/>
      <c r="F809" s="89"/>
      <c r="G809" s="90"/>
      <c r="H809" s="90"/>
      <c r="I809" s="91"/>
      <c r="J809" s="91"/>
      <c r="K809" s="92"/>
      <c r="L809" s="88"/>
      <c r="M809" s="88"/>
      <c r="N809" s="90"/>
      <c r="O809" s="90"/>
      <c r="P809" s="89"/>
      <c r="Q809" s="91"/>
      <c r="R809" s="90"/>
      <c r="S809" s="91"/>
      <c r="T809" s="91"/>
      <c r="U809" s="91"/>
      <c r="V809" s="91"/>
      <c r="W809" s="91"/>
      <c r="X809" s="91"/>
      <c r="Y809" s="91"/>
      <c r="Z809" s="93"/>
    </row>
    <row r="810" spans="1:26" ht="15.75" x14ac:dyDescent="0.25">
      <c r="A810" s="88"/>
      <c r="B810" s="88"/>
      <c r="C810" s="89"/>
      <c r="D810" s="90"/>
      <c r="E810" s="90"/>
      <c r="F810" s="89"/>
      <c r="G810" s="90"/>
      <c r="H810" s="90"/>
      <c r="I810" s="91"/>
      <c r="J810" s="91"/>
      <c r="K810" s="92"/>
      <c r="L810" s="88"/>
      <c r="M810" s="88"/>
      <c r="N810" s="90"/>
      <c r="O810" s="90"/>
      <c r="P810" s="89"/>
      <c r="Q810" s="91"/>
      <c r="R810" s="90"/>
      <c r="S810" s="91"/>
      <c r="T810" s="91"/>
      <c r="U810" s="91"/>
      <c r="V810" s="91"/>
      <c r="W810" s="91"/>
      <c r="X810" s="91"/>
      <c r="Y810" s="91"/>
      <c r="Z810" s="93"/>
    </row>
    <row r="811" spans="1:26" ht="15.75" x14ac:dyDescent="0.25">
      <c r="A811" s="88"/>
      <c r="B811" s="88"/>
      <c r="C811" s="89"/>
      <c r="D811" s="90"/>
      <c r="E811" s="90"/>
      <c r="F811" s="89"/>
      <c r="G811" s="90"/>
      <c r="H811" s="90"/>
      <c r="I811" s="91"/>
      <c r="J811" s="91"/>
      <c r="K811" s="92"/>
      <c r="L811" s="88"/>
      <c r="M811" s="88"/>
      <c r="N811" s="90"/>
      <c r="O811" s="90"/>
      <c r="P811" s="89"/>
      <c r="Q811" s="91"/>
      <c r="R811" s="90"/>
      <c r="S811" s="91"/>
      <c r="T811" s="91"/>
      <c r="U811" s="91"/>
      <c r="V811" s="91"/>
      <c r="W811" s="91"/>
      <c r="X811" s="91"/>
      <c r="Y811" s="91"/>
      <c r="Z811" s="93"/>
    </row>
    <row r="812" spans="1:26" ht="15.75" x14ac:dyDescent="0.25">
      <c r="A812" s="88"/>
      <c r="B812" s="88"/>
      <c r="C812" s="89"/>
      <c r="D812" s="90"/>
      <c r="E812" s="90"/>
      <c r="F812" s="89"/>
      <c r="G812" s="90"/>
      <c r="H812" s="90"/>
      <c r="I812" s="91"/>
      <c r="J812" s="91"/>
      <c r="K812" s="92"/>
      <c r="L812" s="88"/>
      <c r="M812" s="88"/>
      <c r="N812" s="90"/>
      <c r="O812" s="90"/>
      <c r="P812" s="89"/>
      <c r="Q812" s="91"/>
      <c r="R812" s="90"/>
      <c r="S812" s="91"/>
      <c r="T812" s="91"/>
      <c r="U812" s="91"/>
      <c r="V812" s="91"/>
      <c r="W812" s="91"/>
      <c r="X812" s="91"/>
      <c r="Y812" s="91"/>
      <c r="Z812" s="93"/>
    </row>
    <row r="813" spans="1:26" ht="15.75" x14ac:dyDescent="0.25">
      <c r="A813" s="88"/>
      <c r="B813" s="88"/>
      <c r="C813" s="89"/>
      <c r="D813" s="90"/>
      <c r="E813" s="90"/>
      <c r="F813" s="89"/>
      <c r="G813" s="90"/>
      <c r="H813" s="90"/>
      <c r="I813" s="91"/>
      <c r="J813" s="91"/>
      <c r="K813" s="92"/>
      <c r="L813" s="88"/>
      <c r="M813" s="88"/>
      <c r="N813" s="90"/>
      <c r="O813" s="90"/>
      <c r="P813" s="89"/>
      <c r="Q813" s="91"/>
      <c r="R813" s="90"/>
      <c r="S813" s="91"/>
      <c r="T813" s="91"/>
      <c r="U813" s="91"/>
      <c r="V813" s="91"/>
      <c r="W813" s="91"/>
      <c r="X813" s="91"/>
      <c r="Y813" s="91"/>
      <c r="Z813" s="93"/>
    </row>
    <row r="814" spans="1:26" ht="15.75" x14ac:dyDescent="0.25">
      <c r="A814" s="88"/>
      <c r="B814" s="88"/>
      <c r="C814" s="89"/>
      <c r="D814" s="90"/>
      <c r="E814" s="90"/>
      <c r="F814" s="89"/>
      <c r="G814" s="90"/>
      <c r="H814" s="90"/>
      <c r="I814" s="91"/>
      <c r="J814" s="91"/>
      <c r="K814" s="92"/>
      <c r="L814" s="88"/>
      <c r="M814" s="88"/>
      <c r="N814" s="90"/>
      <c r="O814" s="90"/>
      <c r="P814" s="89"/>
      <c r="Q814" s="91"/>
      <c r="R814" s="90"/>
      <c r="S814" s="91"/>
      <c r="T814" s="91"/>
      <c r="U814" s="91"/>
      <c r="V814" s="91"/>
      <c r="W814" s="91"/>
      <c r="X814" s="91"/>
      <c r="Y814" s="91"/>
      <c r="Z814" s="93"/>
    </row>
    <row r="815" spans="1:26" ht="15.75" x14ac:dyDescent="0.25">
      <c r="A815" s="88"/>
      <c r="B815" s="88"/>
      <c r="C815" s="89"/>
      <c r="D815" s="90"/>
      <c r="E815" s="90"/>
      <c r="F815" s="89"/>
      <c r="G815" s="90"/>
      <c r="H815" s="90"/>
      <c r="I815" s="91"/>
      <c r="J815" s="91"/>
      <c r="K815" s="92"/>
      <c r="L815" s="88"/>
      <c r="M815" s="88"/>
      <c r="N815" s="90"/>
      <c r="O815" s="90"/>
      <c r="P815" s="89"/>
      <c r="Q815" s="91"/>
      <c r="R815" s="90"/>
      <c r="S815" s="91"/>
      <c r="T815" s="91"/>
      <c r="U815" s="91"/>
      <c r="V815" s="91"/>
      <c r="W815" s="91"/>
      <c r="X815" s="91"/>
      <c r="Y815" s="91"/>
      <c r="Z815" s="93"/>
    </row>
    <row r="816" spans="1:26" ht="15.75" x14ac:dyDescent="0.25">
      <c r="A816" s="88"/>
      <c r="B816" s="88"/>
      <c r="C816" s="89"/>
      <c r="D816" s="90"/>
      <c r="E816" s="90"/>
      <c r="F816" s="89"/>
      <c r="G816" s="90"/>
      <c r="H816" s="90"/>
      <c r="I816" s="91"/>
      <c r="J816" s="91"/>
      <c r="K816" s="92"/>
      <c r="L816" s="88"/>
      <c r="M816" s="88"/>
      <c r="N816" s="90"/>
      <c r="O816" s="90"/>
      <c r="P816" s="89"/>
      <c r="Q816" s="91"/>
      <c r="R816" s="90"/>
      <c r="S816" s="91"/>
      <c r="T816" s="91"/>
      <c r="U816" s="91"/>
      <c r="V816" s="91"/>
      <c r="W816" s="91"/>
      <c r="X816" s="91"/>
      <c r="Y816" s="91"/>
      <c r="Z816" s="93"/>
    </row>
    <row r="817" spans="1:26" ht="15.75" x14ac:dyDescent="0.25">
      <c r="A817" s="88"/>
      <c r="B817" s="88"/>
      <c r="C817" s="89"/>
      <c r="D817" s="90"/>
      <c r="E817" s="90"/>
      <c r="F817" s="89"/>
      <c r="G817" s="90"/>
      <c r="H817" s="90"/>
      <c r="I817" s="91"/>
      <c r="J817" s="91"/>
      <c r="K817" s="92"/>
      <c r="L817" s="88"/>
      <c r="M817" s="88"/>
      <c r="N817" s="90"/>
      <c r="O817" s="90"/>
      <c r="P817" s="89"/>
      <c r="Q817" s="91"/>
      <c r="R817" s="90"/>
      <c r="S817" s="91"/>
      <c r="T817" s="91"/>
      <c r="U817" s="91"/>
      <c r="V817" s="91"/>
      <c r="W817" s="91"/>
      <c r="X817" s="91"/>
      <c r="Y817" s="91"/>
      <c r="Z817" s="93"/>
    </row>
    <row r="818" spans="1:26" ht="15.75" x14ac:dyDescent="0.25">
      <c r="A818" s="88"/>
      <c r="B818" s="88"/>
      <c r="C818" s="89"/>
      <c r="D818" s="90"/>
      <c r="E818" s="90"/>
      <c r="F818" s="89"/>
      <c r="G818" s="90"/>
      <c r="H818" s="90"/>
      <c r="I818" s="91"/>
      <c r="J818" s="91"/>
      <c r="K818" s="92"/>
      <c r="L818" s="88"/>
      <c r="M818" s="88"/>
      <c r="N818" s="90"/>
      <c r="O818" s="90"/>
      <c r="P818" s="89"/>
      <c r="Q818" s="91"/>
      <c r="R818" s="90"/>
      <c r="S818" s="91"/>
      <c r="T818" s="91"/>
      <c r="U818" s="91"/>
      <c r="V818" s="91"/>
      <c r="W818" s="91"/>
      <c r="X818" s="91"/>
      <c r="Y818" s="91"/>
      <c r="Z818" s="93"/>
    </row>
    <row r="819" spans="1:26" ht="15.75" x14ac:dyDescent="0.25">
      <c r="A819" s="88"/>
      <c r="B819" s="88"/>
      <c r="C819" s="89"/>
      <c r="D819" s="90"/>
      <c r="E819" s="90"/>
      <c r="F819" s="89"/>
      <c r="G819" s="90"/>
      <c r="H819" s="90"/>
      <c r="I819" s="91"/>
      <c r="J819" s="91"/>
      <c r="K819" s="92"/>
      <c r="L819" s="88"/>
      <c r="M819" s="88"/>
      <c r="N819" s="90"/>
      <c r="O819" s="90"/>
      <c r="P819" s="89"/>
      <c r="Q819" s="91"/>
      <c r="R819" s="90"/>
      <c r="S819" s="91"/>
      <c r="T819" s="91"/>
      <c r="U819" s="91"/>
      <c r="V819" s="91"/>
      <c r="W819" s="91"/>
      <c r="X819" s="91"/>
      <c r="Y819" s="91"/>
      <c r="Z819" s="93"/>
    </row>
    <row r="820" spans="1:26" ht="15.75" x14ac:dyDescent="0.25">
      <c r="A820" s="88"/>
      <c r="B820" s="88"/>
      <c r="C820" s="89"/>
      <c r="D820" s="90"/>
      <c r="E820" s="90"/>
      <c r="F820" s="89"/>
      <c r="G820" s="90"/>
      <c r="H820" s="90"/>
      <c r="I820" s="91"/>
      <c r="J820" s="91"/>
      <c r="K820" s="92"/>
      <c r="L820" s="88"/>
      <c r="M820" s="88"/>
      <c r="N820" s="90"/>
      <c r="O820" s="90"/>
      <c r="P820" s="89"/>
      <c r="Q820" s="91"/>
      <c r="R820" s="90"/>
      <c r="S820" s="91"/>
      <c r="T820" s="91"/>
      <c r="U820" s="91"/>
      <c r="V820" s="91"/>
      <c r="W820" s="91"/>
      <c r="X820" s="91"/>
      <c r="Y820" s="91"/>
      <c r="Z820" s="93"/>
    </row>
    <row r="821" spans="1:26" ht="15.75" x14ac:dyDescent="0.25">
      <c r="A821" s="88"/>
      <c r="B821" s="88"/>
      <c r="C821" s="89"/>
      <c r="D821" s="90"/>
      <c r="E821" s="90"/>
      <c r="F821" s="89"/>
      <c r="G821" s="90"/>
      <c r="H821" s="90"/>
      <c r="I821" s="91"/>
      <c r="J821" s="91"/>
      <c r="K821" s="92"/>
      <c r="L821" s="88"/>
      <c r="M821" s="88"/>
      <c r="N821" s="90"/>
      <c r="O821" s="90"/>
      <c r="P821" s="89"/>
      <c r="Q821" s="91"/>
      <c r="R821" s="90"/>
      <c r="S821" s="91"/>
      <c r="T821" s="91"/>
      <c r="U821" s="91"/>
      <c r="V821" s="91"/>
      <c r="W821" s="91"/>
      <c r="X821" s="91"/>
      <c r="Y821" s="91"/>
      <c r="Z821" s="93"/>
    </row>
    <row r="822" spans="1:26" ht="15.75" x14ac:dyDescent="0.25">
      <c r="A822" s="88"/>
      <c r="B822" s="88"/>
      <c r="C822" s="89"/>
      <c r="D822" s="90"/>
      <c r="E822" s="90"/>
      <c r="F822" s="89"/>
      <c r="G822" s="90"/>
      <c r="H822" s="90"/>
      <c r="I822" s="91"/>
      <c r="J822" s="91"/>
      <c r="K822" s="92"/>
      <c r="L822" s="88"/>
      <c r="M822" s="88"/>
      <c r="N822" s="90"/>
      <c r="O822" s="90"/>
      <c r="P822" s="89"/>
      <c r="Q822" s="91"/>
      <c r="R822" s="90"/>
      <c r="S822" s="91"/>
      <c r="T822" s="91"/>
      <c r="U822" s="91"/>
      <c r="V822" s="91"/>
      <c r="W822" s="91"/>
      <c r="X822" s="91"/>
      <c r="Y822" s="91"/>
      <c r="Z822" s="93"/>
    </row>
    <row r="823" spans="1:26" ht="15.75" x14ac:dyDescent="0.25">
      <c r="A823" s="88"/>
      <c r="B823" s="88"/>
      <c r="C823" s="89"/>
      <c r="D823" s="90"/>
      <c r="E823" s="90"/>
      <c r="F823" s="89"/>
      <c r="G823" s="90"/>
      <c r="H823" s="90"/>
      <c r="I823" s="91"/>
      <c r="J823" s="91"/>
      <c r="K823" s="92"/>
      <c r="L823" s="88"/>
      <c r="M823" s="88"/>
      <c r="N823" s="90"/>
      <c r="O823" s="90"/>
      <c r="P823" s="89"/>
      <c r="Q823" s="91"/>
      <c r="R823" s="90"/>
      <c r="S823" s="91"/>
      <c r="T823" s="91"/>
      <c r="U823" s="91"/>
      <c r="V823" s="91"/>
      <c r="W823" s="91"/>
      <c r="X823" s="91"/>
      <c r="Y823" s="91"/>
      <c r="Z823" s="93"/>
    </row>
    <row r="824" spans="1:26" ht="15.75" x14ac:dyDescent="0.25">
      <c r="A824" s="88"/>
      <c r="B824" s="88"/>
      <c r="C824" s="89"/>
      <c r="D824" s="90"/>
      <c r="E824" s="90"/>
      <c r="F824" s="89"/>
      <c r="G824" s="90"/>
      <c r="H824" s="90"/>
      <c r="I824" s="91"/>
      <c r="J824" s="91"/>
      <c r="K824" s="92"/>
      <c r="L824" s="88"/>
      <c r="M824" s="88"/>
      <c r="N824" s="90"/>
      <c r="O824" s="90"/>
      <c r="P824" s="89"/>
      <c r="Q824" s="91"/>
      <c r="R824" s="90"/>
      <c r="S824" s="91"/>
      <c r="T824" s="91"/>
      <c r="U824" s="91"/>
      <c r="V824" s="91"/>
      <c r="W824" s="91"/>
      <c r="X824" s="91"/>
      <c r="Y824" s="91"/>
      <c r="Z824" s="93"/>
    </row>
    <row r="825" spans="1:26" ht="15.75" x14ac:dyDescent="0.25">
      <c r="A825" s="88"/>
      <c r="B825" s="88"/>
      <c r="C825" s="89"/>
      <c r="D825" s="90"/>
      <c r="E825" s="90"/>
      <c r="F825" s="89"/>
      <c r="G825" s="90"/>
      <c r="H825" s="90"/>
      <c r="I825" s="91"/>
      <c r="J825" s="91"/>
      <c r="K825" s="92"/>
      <c r="L825" s="88"/>
      <c r="M825" s="88"/>
      <c r="N825" s="90"/>
      <c r="O825" s="90"/>
      <c r="P825" s="89"/>
      <c r="Q825" s="91"/>
      <c r="R825" s="90"/>
      <c r="S825" s="91"/>
      <c r="T825" s="91"/>
      <c r="U825" s="91"/>
      <c r="V825" s="91"/>
      <c r="W825" s="91"/>
      <c r="X825" s="91"/>
      <c r="Y825" s="91"/>
      <c r="Z825" s="93"/>
    </row>
    <row r="826" spans="1:26" ht="15.75" x14ac:dyDescent="0.25">
      <c r="A826" s="88"/>
      <c r="B826" s="88"/>
      <c r="C826" s="89"/>
      <c r="D826" s="90"/>
      <c r="E826" s="90"/>
      <c r="F826" s="89"/>
      <c r="G826" s="90"/>
      <c r="H826" s="90"/>
      <c r="I826" s="91"/>
      <c r="J826" s="91"/>
      <c r="K826" s="92"/>
      <c r="L826" s="88"/>
      <c r="M826" s="88"/>
      <c r="N826" s="90"/>
      <c r="O826" s="90"/>
      <c r="P826" s="89"/>
      <c r="Q826" s="91"/>
      <c r="R826" s="90"/>
      <c r="S826" s="91"/>
      <c r="T826" s="91"/>
      <c r="U826" s="91"/>
      <c r="V826" s="91"/>
      <c r="W826" s="91"/>
      <c r="X826" s="91"/>
      <c r="Y826" s="91"/>
      <c r="Z826" s="93"/>
    </row>
    <row r="827" spans="1:26" ht="15.75" x14ac:dyDescent="0.25">
      <c r="A827" s="88"/>
      <c r="B827" s="88"/>
      <c r="C827" s="89"/>
      <c r="D827" s="90"/>
      <c r="E827" s="90"/>
      <c r="F827" s="89"/>
      <c r="G827" s="90"/>
      <c r="H827" s="90"/>
      <c r="I827" s="91"/>
      <c r="J827" s="91"/>
      <c r="K827" s="92"/>
      <c r="L827" s="88"/>
      <c r="M827" s="88"/>
      <c r="N827" s="90"/>
      <c r="O827" s="90"/>
      <c r="P827" s="89"/>
      <c r="Q827" s="91"/>
      <c r="R827" s="90"/>
      <c r="S827" s="91"/>
      <c r="T827" s="91"/>
      <c r="U827" s="91"/>
      <c r="V827" s="91"/>
      <c r="W827" s="91"/>
      <c r="X827" s="91"/>
      <c r="Y827" s="91"/>
      <c r="Z827" s="93"/>
    </row>
    <row r="828" spans="1:26" ht="15.75" x14ac:dyDescent="0.25">
      <c r="A828" s="88"/>
      <c r="B828" s="88"/>
      <c r="C828" s="89"/>
      <c r="D828" s="90"/>
      <c r="E828" s="90"/>
      <c r="F828" s="89"/>
      <c r="G828" s="90"/>
      <c r="H828" s="90"/>
      <c r="I828" s="91"/>
      <c r="J828" s="91"/>
      <c r="K828" s="92"/>
      <c r="L828" s="88"/>
      <c r="M828" s="88"/>
      <c r="N828" s="90"/>
      <c r="O828" s="90"/>
      <c r="P828" s="89"/>
      <c r="Q828" s="91"/>
      <c r="R828" s="90"/>
      <c r="S828" s="91"/>
      <c r="T828" s="91"/>
      <c r="U828" s="91"/>
      <c r="V828" s="91"/>
      <c r="W828" s="91"/>
      <c r="X828" s="91"/>
      <c r="Y828" s="91"/>
      <c r="Z828" s="93"/>
    </row>
    <row r="829" spans="1:26" ht="15.75" x14ac:dyDescent="0.25">
      <c r="A829" s="88"/>
      <c r="B829" s="88"/>
      <c r="C829" s="89"/>
      <c r="D829" s="90"/>
      <c r="E829" s="90"/>
      <c r="F829" s="89"/>
      <c r="G829" s="90"/>
      <c r="H829" s="90"/>
      <c r="I829" s="91"/>
      <c r="J829" s="91"/>
      <c r="K829" s="92"/>
      <c r="L829" s="88"/>
      <c r="M829" s="88"/>
      <c r="N829" s="90"/>
      <c r="O829" s="90"/>
      <c r="P829" s="89"/>
      <c r="Q829" s="91"/>
      <c r="R829" s="90"/>
      <c r="S829" s="91"/>
      <c r="T829" s="91"/>
      <c r="U829" s="91"/>
      <c r="V829" s="91"/>
      <c r="W829" s="91"/>
      <c r="X829" s="91"/>
      <c r="Y829" s="91"/>
      <c r="Z829" s="93"/>
    </row>
    <row r="830" spans="1:26" ht="15.75" x14ac:dyDescent="0.25">
      <c r="A830" s="88"/>
      <c r="B830" s="88"/>
      <c r="C830" s="89"/>
      <c r="D830" s="90"/>
      <c r="E830" s="90"/>
      <c r="F830" s="89"/>
      <c r="G830" s="90"/>
      <c r="H830" s="90"/>
      <c r="I830" s="91"/>
      <c r="J830" s="91"/>
      <c r="K830" s="92"/>
      <c r="L830" s="88"/>
      <c r="M830" s="88"/>
      <c r="N830" s="90"/>
      <c r="O830" s="90"/>
      <c r="P830" s="89"/>
      <c r="Q830" s="91"/>
      <c r="R830" s="90"/>
      <c r="S830" s="91"/>
      <c r="T830" s="91"/>
      <c r="U830" s="91"/>
      <c r="V830" s="91"/>
      <c r="W830" s="91"/>
      <c r="X830" s="91"/>
      <c r="Y830" s="91"/>
      <c r="Z830" s="93"/>
    </row>
    <row r="831" spans="1:26" ht="15.75" x14ac:dyDescent="0.25">
      <c r="A831" s="88"/>
      <c r="B831" s="88"/>
      <c r="C831" s="89"/>
      <c r="D831" s="90"/>
      <c r="E831" s="90"/>
      <c r="F831" s="89"/>
      <c r="G831" s="90"/>
      <c r="H831" s="90"/>
      <c r="I831" s="91"/>
      <c r="J831" s="91"/>
      <c r="K831" s="92"/>
      <c r="L831" s="88"/>
      <c r="M831" s="88"/>
      <c r="N831" s="90"/>
      <c r="O831" s="90"/>
      <c r="P831" s="89"/>
      <c r="Q831" s="91"/>
      <c r="R831" s="90"/>
      <c r="S831" s="91"/>
      <c r="T831" s="91"/>
      <c r="U831" s="91"/>
      <c r="V831" s="91"/>
      <c r="W831" s="91"/>
      <c r="X831" s="91"/>
      <c r="Y831" s="91"/>
      <c r="Z831" s="93"/>
    </row>
    <row r="832" spans="1:26" ht="15.75" x14ac:dyDescent="0.25">
      <c r="A832" s="88"/>
      <c r="B832" s="88"/>
      <c r="C832" s="89"/>
      <c r="D832" s="90"/>
      <c r="E832" s="90"/>
      <c r="F832" s="89"/>
      <c r="G832" s="90"/>
      <c r="H832" s="90"/>
      <c r="I832" s="91"/>
      <c r="J832" s="91"/>
      <c r="K832" s="92"/>
      <c r="L832" s="88"/>
      <c r="M832" s="88"/>
      <c r="N832" s="90"/>
      <c r="O832" s="90"/>
      <c r="P832" s="89"/>
      <c r="Q832" s="91"/>
      <c r="R832" s="90"/>
      <c r="S832" s="91"/>
      <c r="T832" s="91"/>
      <c r="U832" s="91"/>
      <c r="V832" s="91"/>
      <c r="W832" s="91"/>
      <c r="X832" s="91"/>
      <c r="Y832" s="91"/>
      <c r="Z832" s="93"/>
    </row>
    <row r="833" spans="1:26" ht="15.75" x14ac:dyDescent="0.25">
      <c r="A833" s="88"/>
      <c r="B833" s="88"/>
      <c r="C833" s="89"/>
      <c r="D833" s="90"/>
      <c r="E833" s="90"/>
      <c r="F833" s="89"/>
      <c r="G833" s="90"/>
      <c r="H833" s="90"/>
      <c r="I833" s="91"/>
      <c r="J833" s="91"/>
      <c r="K833" s="92"/>
      <c r="L833" s="88"/>
      <c r="M833" s="88"/>
      <c r="N833" s="90"/>
      <c r="O833" s="90"/>
      <c r="P833" s="89"/>
      <c r="Q833" s="91"/>
      <c r="R833" s="90"/>
      <c r="S833" s="91"/>
      <c r="T833" s="91"/>
      <c r="U833" s="91"/>
      <c r="V833" s="91"/>
      <c r="W833" s="91"/>
      <c r="X833" s="91"/>
      <c r="Y833" s="91"/>
      <c r="Z833" s="93"/>
    </row>
    <row r="834" spans="1:26" ht="15.75" x14ac:dyDescent="0.25">
      <c r="A834" s="88"/>
      <c r="B834" s="88"/>
      <c r="C834" s="89"/>
      <c r="D834" s="90"/>
      <c r="E834" s="90"/>
      <c r="F834" s="89"/>
      <c r="G834" s="90"/>
      <c r="H834" s="90"/>
      <c r="I834" s="91"/>
      <c r="J834" s="91"/>
      <c r="K834" s="92"/>
      <c r="L834" s="88"/>
      <c r="M834" s="88"/>
      <c r="N834" s="90"/>
      <c r="O834" s="90"/>
      <c r="P834" s="89"/>
      <c r="Q834" s="91"/>
      <c r="R834" s="90"/>
      <c r="S834" s="91"/>
      <c r="T834" s="91"/>
      <c r="U834" s="91"/>
      <c r="V834" s="91"/>
      <c r="W834" s="91"/>
      <c r="X834" s="91"/>
      <c r="Y834" s="91"/>
      <c r="Z834" s="93"/>
    </row>
    <row r="835" spans="1:26" ht="15.75" x14ac:dyDescent="0.25">
      <c r="A835" s="88"/>
      <c r="B835" s="88"/>
      <c r="C835" s="89"/>
      <c r="D835" s="90"/>
      <c r="E835" s="90"/>
      <c r="F835" s="89"/>
      <c r="G835" s="90"/>
      <c r="H835" s="90"/>
      <c r="I835" s="91"/>
      <c r="J835" s="91"/>
      <c r="K835" s="92"/>
      <c r="L835" s="88"/>
      <c r="M835" s="88"/>
      <c r="N835" s="90"/>
      <c r="O835" s="90"/>
      <c r="P835" s="89"/>
      <c r="Q835" s="91"/>
      <c r="R835" s="90"/>
      <c r="S835" s="91"/>
      <c r="T835" s="91"/>
      <c r="U835" s="91"/>
      <c r="V835" s="91"/>
      <c r="W835" s="91"/>
      <c r="X835" s="91"/>
      <c r="Y835" s="91"/>
      <c r="Z835" s="93"/>
    </row>
    <row r="836" spans="1:26" ht="15.75" x14ac:dyDescent="0.25">
      <c r="A836" s="88"/>
      <c r="B836" s="88"/>
      <c r="C836" s="89"/>
      <c r="D836" s="90"/>
      <c r="E836" s="90"/>
      <c r="F836" s="89"/>
      <c r="G836" s="90"/>
      <c r="H836" s="90"/>
      <c r="I836" s="91"/>
      <c r="J836" s="91"/>
      <c r="K836" s="92"/>
      <c r="L836" s="88"/>
      <c r="M836" s="88"/>
      <c r="N836" s="90"/>
      <c r="O836" s="90"/>
      <c r="P836" s="89"/>
      <c r="Q836" s="91"/>
      <c r="R836" s="90"/>
      <c r="S836" s="91"/>
      <c r="T836" s="91"/>
      <c r="U836" s="91"/>
      <c r="V836" s="91"/>
      <c r="W836" s="91"/>
      <c r="X836" s="91"/>
      <c r="Y836" s="91"/>
      <c r="Z836" s="93"/>
    </row>
    <row r="837" spans="1:26" ht="15.75" x14ac:dyDescent="0.25">
      <c r="A837" s="88"/>
      <c r="B837" s="88"/>
      <c r="C837" s="89"/>
      <c r="D837" s="90"/>
      <c r="E837" s="90"/>
      <c r="F837" s="89"/>
      <c r="G837" s="90"/>
      <c r="H837" s="90"/>
      <c r="I837" s="91"/>
      <c r="J837" s="91"/>
      <c r="K837" s="92"/>
      <c r="L837" s="88"/>
      <c r="M837" s="88"/>
      <c r="N837" s="90"/>
      <c r="O837" s="90"/>
      <c r="P837" s="89"/>
      <c r="Q837" s="91"/>
      <c r="R837" s="90"/>
      <c r="S837" s="91"/>
      <c r="T837" s="91"/>
      <c r="U837" s="91"/>
      <c r="V837" s="91"/>
      <c r="W837" s="91"/>
      <c r="X837" s="91"/>
      <c r="Y837" s="91"/>
      <c r="Z837" s="93"/>
    </row>
    <row r="838" spans="1:26" ht="15.75" x14ac:dyDescent="0.25">
      <c r="A838" s="88"/>
      <c r="B838" s="88"/>
      <c r="C838" s="89"/>
      <c r="D838" s="90"/>
      <c r="E838" s="90"/>
      <c r="F838" s="89"/>
      <c r="G838" s="90"/>
      <c r="H838" s="90"/>
      <c r="I838" s="91"/>
      <c r="J838" s="91"/>
      <c r="K838" s="92"/>
      <c r="L838" s="88"/>
      <c r="M838" s="88"/>
      <c r="N838" s="90"/>
      <c r="O838" s="90"/>
      <c r="P838" s="89"/>
      <c r="Q838" s="91"/>
      <c r="R838" s="90"/>
      <c r="S838" s="91"/>
      <c r="T838" s="91"/>
      <c r="U838" s="91"/>
      <c r="V838" s="91"/>
      <c r="W838" s="91"/>
      <c r="X838" s="91"/>
      <c r="Y838" s="91"/>
      <c r="Z838" s="93"/>
    </row>
    <row r="839" spans="1:26" ht="15.75" x14ac:dyDescent="0.25">
      <c r="A839" s="88"/>
      <c r="B839" s="88"/>
      <c r="C839" s="89"/>
      <c r="D839" s="90"/>
      <c r="E839" s="90"/>
      <c r="F839" s="89"/>
      <c r="G839" s="90"/>
      <c r="H839" s="90"/>
      <c r="I839" s="91"/>
      <c r="J839" s="91"/>
      <c r="K839" s="92"/>
      <c r="L839" s="88"/>
      <c r="M839" s="88"/>
      <c r="N839" s="90"/>
      <c r="O839" s="90"/>
      <c r="P839" s="89"/>
      <c r="Q839" s="91"/>
      <c r="R839" s="90"/>
      <c r="S839" s="91"/>
      <c r="T839" s="91"/>
      <c r="U839" s="91"/>
      <c r="V839" s="91"/>
      <c r="W839" s="91"/>
      <c r="X839" s="91"/>
      <c r="Y839" s="91"/>
      <c r="Z839" s="93"/>
    </row>
    <row r="840" spans="1:26" ht="15.75" x14ac:dyDescent="0.25">
      <c r="A840" s="88"/>
      <c r="B840" s="88"/>
      <c r="C840" s="89"/>
      <c r="D840" s="90"/>
      <c r="E840" s="90"/>
      <c r="F840" s="89"/>
      <c r="G840" s="90"/>
      <c r="H840" s="90"/>
      <c r="I840" s="91"/>
      <c r="J840" s="91"/>
      <c r="K840" s="92"/>
      <c r="L840" s="88"/>
      <c r="M840" s="88"/>
      <c r="N840" s="90"/>
      <c r="O840" s="90"/>
      <c r="P840" s="89"/>
      <c r="Q840" s="91"/>
      <c r="R840" s="90"/>
      <c r="S840" s="91"/>
      <c r="T840" s="91"/>
      <c r="U840" s="91"/>
      <c r="V840" s="91"/>
      <c r="W840" s="91"/>
      <c r="X840" s="91"/>
      <c r="Y840" s="91"/>
      <c r="Z840" s="93"/>
    </row>
    <row r="841" spans="1:26" ht="15.75" x14ac:dyDescent="0.25">
      <c r="A841" s="88"/>
      <c r="B841" s="88"/>
      <c r="C841" s="89"/>
      <c r="D841" s="90"/>
      <c r="E841" s="90"/>
      <c r="F841" s="89"/>
      <c r="G841" s="90"/>
      <c r="H841" s="90"/>
      <c r="I841" s="91"/>
      <c r="J841" s="91"/>
      <c r="K841" s="92"/>
      <c r="L841" s="88"/>
      <c r="M841" s="88"/>
      <c r="N841" s="90"/>
      <c r="O841" s="90"/>
      <c r="P841" s="89"/>
      <c r="Q841" s="91"/>
      <c r="R841" s="90"/>
      <c r="S841" s="91"/>
      <c r="T841" s="91"/>
      <c r="U841" s="91"/>
      <c r="V841" s="91"/>
      <c r="W841" s="91"/>
      <c r="X841" s="91"/>
      <c r="Y841" s="91"/>
      <c r="Z841" s="93"/>
    </row>
    <row r="842" spans="1:26" ht="15.75" x14ac:dyDescent="0.25">
      <c r="A842" s="88"/>
      <c r="B842" s="88"/>
      <c r="C842" s="89"/>
      <c r="D842" s="90"/>
      <c r="E842" s="90"/>
      <c r="F842" s="89"/>
      <c r="G842" s="90"/>
      <c r="H842" s="90"/>
      <c r="I842" s="91"/>
      <c r="J842" s="91"/>
      <c r="K842" s="92"/>
      <c r="L842" s="88"/>
      <c r="M842" s="88"/>
      <c r="N842" s="90"/>
      <c r="O842" s="90"/>
      <c r="P842" s="89"/>
      <c r="Q842" s="91"/>
      <c r="R842" s="90"/>
      <c r="S842" s="91"/>
      <c r="T842" s="91"/>
      <c r="U842" s="91"/>
      <c r="V842" s="91"/>
      <c r="W842" s="91"/>
      <c r="X842" s="91"/>
      <c r="Y842" s="91"/>
      <c r="Z842" s="93"/>
    </row>
    <row r="843" spans="1:26" ht="15.75" x14ac:dyDescent="0.25">
      <c r="A843" s="88"/>
      <c r="B843" s="88"/>
      <c r="C843" s="89"/>
      <c r="D843" s="90"/>
      <c r="E843" s="90"/>
      <c r="F843" s="89"/>
      <c r="G843" s="90"/>
      <c r="H843" s="90"/>
      <c r="I843" s="91"/>
      <c r="J843" s="91"/>
      <c r="K843" s="92"/>
      <c r="L843" s="88"/>
      <c r="M843" s="88"/>
      <c r="N843" s="90"/>
      <c r="O843" s="90"/>
      <c r="P843" s="89"/>
      <c r="Q843" s="91"/>
      <c r="R843" s="90"/>
      <c r="S843" s="91"/>
      <c r="T843" s="91"/>
      <c r="U843" s="91"/>
      <c r="V843" s="91"/>
      <c r="W843" s="91"/>
      <c r="X843" s="91"/>
      <c r="Y843" s="91"/>
      <c r="Z843" s="93"/>
    </row>
    <row r="844" spans="1:26" ht="15.75" x14ac:dyDescent="0.25">
      <c r="A844" s="88"/>
      <c r="B844" s="88"/>
      <c r="C844" s="89"/>
      <c r="D844" s="90"/>
      <c r="E844" s="90"/>
      <c r="F844" s="89"/>
      <c r="G844" s="90"/>
      <c r="H844" s="90"/>
      <c r="I844" s="91"/>
      <c r="J844" s="91"/>
      <c r="K844" s="92"/>
      <c r="L844" s="88"/>
      <c r="M844" s="88"/>
      <c r="N844" s="90"/>
      <c r="O844" s="90"/>
      <c r="P844" s="89"/>
      <c r="Q844" s="91"/>
      <c r="R844" s="90"/>
      <c r="S844" s="91"/>
      <c r="T844" s="91"/>
      <c r="U844" s="91"/>
      <c r="V844" s="91"/>
      <c r="W844" s="91"/>
      <c r="X844" s="91"/>
      <c r="Y844" s="91"/>
      <c r="Z844" s="93"/>
    </row>
    <row r="845" spans="1:26" ht="15.75" x14ac:dyDescent="0.25">
      <c r="A845" s="88"/>
      <c r="B845" s="88"/>
      <c r="C845" s="89"/>
      <c r="D845" s="90"/>
      <c r="E845" s="90"/>
      <c r="F845" s="89"/>
      <c r="G845" s="90"/>
      <c r="H845" s="90"/>
      <c r="I845" s="91"/>
      <c r="J845" s="91"/>
      <c r="K845" s="92"/>
      <c r="L845" s="88"/>
      <c r="M845" s="88"/>
      <c r="N845" s="90"/>
      <c r="O845" s="90"/>
      <c r="P845" s="89"/>
      <c r="Q845" s="91"/>
      <c r="R845" s="90"/>
      <c r="S845" s="91"/>
      <c r="T845" s="91"/>
      <c r="U845" s="91"/>
      <c r="V845" s="91"/>
      <c r="W845" s="91"/>
      <c r="X845" s="91"/>
      <c r="Y845" s="91"/>
      <c r="Z845" s="93"/>
    </row>
    <row r="846" spans="1:26" ht="15.75" x14ac:dyDescent="0.25">
      <c r="A846" s="88"/>
      <c r="B846" s="88"/>
      <c r="C846" s="89"/>
      <c r="D846" s="90"/>
      <c r="E846" s="90"/>
      <c r="F846" s="89"/>
      <c r="G846" s="90"/>
      <c r="H846" s="90"/>
      <c r="I846" s="91"/>
      <c r="J846" s="91"/>
      <c r="K846" s="92"/>
      <c r="L846" s="88"/>
      <c r="M846" s="88"/>
      <c r="N846" s="90"/>
      <c r="O846" s="90"/>
      <c r="P846" s="89"/>
      <c r="Q846" s="91"/>
      <c r="R846" s="90"/>
      <c r="S846" s="91"/>
      <c r="T846" s="91"/>
      <c r="U846" s="91"/>
      <c r="V846" s="91"/>
      <c r="W846" s="91"/>
      <c r="X846" s="91"/>
      <c r="Y846" s="91"/>
      <c r="Z846" s="93"/>
    </row>
    <row r="847" spans="1:26" ht="15.75" x14ac:dyDescent="0.25">
      <c r="A847" s="88"/>
      <c r="B847" s="88"/>
      <c r="C847" s="89"/>
      <c r="D847" s="90"/>
      <c r="E847" s="90"/>
      <c r="F847" s="89"/>
      <c r="G847" s="90"/>
      <c r="H847" s="90"/>
      <c r="I847" s="91"/>
      <c r="J847" s="91"/>
      <c r="K847" s="92"/>
      <c r="L847" s="88"/>
      <c r="M847" s="88"/>
      <c r="N847" s="90"/>
      <c r="O847" s="90"/>
      <c r="P847" s="89"/>
      <c r="Q847" s="91"/>
      <c r="R847" s="90"/>
      <c r="S847" s="91"/>
      <c r="T847" s="91"/>
      <c r="U847" s="91"/>
      <c r="V847" s="91"/>
      <c r="W847" s="91"/>
      <c r="X847" s="91"/>
      <c r="Y847" s="91"/>
      <c r="Z847" s="93"/>
    </row>
    <row r="848" spans="1:26" ht="15.75" x14ac:dyDescent="0.25">
      <c r="A848" s="88"/>
      <c r="B848" s="88"/>
      <c r="C848" s="89"/>
      <c r="D848" s="90"/>
      <c r="E848" s="90"/>
      <c r="F848" s="89"/>
      <c r="G848" s="90"/>
      <c r="H848" s="90"/>
      <c r="I848" s="91"/>
      <c r="J848" s="91"/>
      <c r="K848" s="92"/>
      <c r="L848" s="88"/>
      <c r="M848" s="88"/>
      <c r="N848" s="90"/>
      <c r="O848" s="90"/>
      <c r="P848" s="89"/>
      <c r="Q848" s="91"/>
      <c r="R848" s="90"/>
      <c r="S848" s="91"/>
      <c r="T848" s="91"/>
      <c r="U848" s="91"/>
      <c r="V848" s="91"/>
      <c r="W848" s="91"/>
      <c r="X848" s="91"/>
      <c r="Y848" s="91"/>
      <c r="Z848" s="93"/>
    </row>
    <row r="849" spans="1:26" ht="15.75" x14ac:dyDescent="0.25">
      <c r="A849" s="88"/>
      <c r="B849" s="88"/>
      <c r="C849" s="89"/>
      <c r="D849" s="90"/>
      <c r="E849" s="90"/>
      <c r="F849" s="89"/>
      <c r="G849" s="90"/>
      <c r="H849" s="90"/>
      <c r="I849" s="91"/>
      <c r="J849" s="91"/>
      <c r="K849" s="92"/>
      <c r="L849" s="88"/>
      <c r="M849" s="88"/>
      <c r="N849" s="90"/>
      <c r="O849" s="90"/>
      <c r="P849" s="89"/>
      <c r="Q849" s="91"/>
      <c r="R849" s="90"/>
      <c r="S849" s="91"/>
      <c r="T849" s="91"/>
      <c r="U849" s="91"/>
      <c r="V849" s="91"/>
      <c r="W849" s="91"/>
      <c r="X849" s="91"/>
      <c r="Y849" s="91"/>
      <c r="Z849" s="93"/>
    </row>
    <row r="850" spans="1:26" ht="15.75" x14ac:dyDescent="0.25">
      <c r="A850" s="88"/>
      <c r="B850" s="88"/>
      <c r="C850" s="89"/>
      <c r="D850" s="90"/>
      <c r="E850" s="90"/>
      <c r="F850" s="89"/>
      <c r="G850" s="90"/>
      <c r="H850" s="90"/>
      <c r="I850" s="91"/>
      <c r="J850" s="91"/>
      <c r="K850" s="92"/>
      <c r="L850" s="88"/>
      <c r="M850" s="88"/>
      <c r="N850" s="90"/>
      <c r="O850" s="90"/>
      <c r="P850" s="89"/>
      <c r="Q850" s="91"/>
      <c r="R850" s="90"/>
      <c r="S850" s="91"/>
      <c r="T850" s="91"/>
      <c r="U850" s="91"/>
      <c r="V850" s="91"/>
      <c r="W850" s="91"/>
      <c r="X850" s="91"/>
      <c r="Y850" s="91"/>
      <c r="Z850" s="93"/>
    </row>
    <row r="851" spans="1:26" ht="15.75" x14ac:dyDescent="0.25">
      <c r="A851" s="88"/>
      <c r="B851" s="88"/>
      <c r="C851" s="89"/>
      <c r="D851" s="90"/>
      <c r="E851" s="90"/>
      <c r="F851" s="89"/>
      <c r="G851" s="90"/>
      <c r="H851" s="90"/>
      <c r="I851" s="91"/>
      <c r="J851" s="91"/>
      <c r="K851" s="92"/>
      <c r="L851" s="88"/>
      <c r="M851" s="88"/>
      <c r="N851" s="90"/>
      <c r="O851" s="90"/>
      <c r="P851" s="89"/>
      <c r="Q851" s="91"/>
      <c r="R851" s="90"/>
      <c r="S851" s="91"/>
      <c r="T851" s="91"/>
      <c r="U851" s="91"/>
      <c r="V851" s="91"/>
      <c r="W851" s="91"/>
      <c r="X851" s="91"/>
      <c r="Y851" s="91"/>
      <c r="Z851" s="93"/>
    </row>
    <row r="852" spans="1:26" ht="15.75" x14ac:dyDescent="0.25">
      <c r="A852" s="88"/>
      <c r="B852" s="88"/>
      <c r="C852" s="89"/>
      <c r="D852" s="90"/>
      <c r="E852" s="90"/>
      <c r="F852" s="89"/>
      <c r="G852" s="90"/>
      <c r="H852" s="90"/>
      <c r="I852" s="91"/>
      <c r="J852" s="91"/>
      <c r="K852" s="92"/>
      <c r="L852" s="88"/>
      <c r="M852" s="88"/>
      <c r="N852" s="90"/>
      <c r="O852" s="90"/>
      <c r="P852" s="89"/>
      <c r="Q852" s="91"/>
      <c r="R852" s="90"/>
      <c r="S852" s="91"/>
      <c r="T852" s="91"/>
      <c r="U852" s="91"/>
      <c r="V852" s="91"/>
      <c r="W852" s="91"/>
      <c r="X852" s="91"/>
      <c r="Y852" s="91"/>
      <c r="Z852" s="93"/>
    </row>
    <row r="853" spans="1:26" ht="15.75" x14ac:dyDescent="0.25">
      <c r="A853" s="88"/>
      <c r="B853" s="88"/>
      <c r="C853" s="89"/>
      <c r="D853" s="90"/>
      <c r="E853" s="90"/>
      <c r="F853" s="89"/>
      <c r="G853" s="90"/>
      <c r="H853" s="90"/>
      <c r="I853" s="91"/>
      <c r="J853" s="91"/>
      <c r="K853" s="92"/>
      <c r="L853" s="88"/>
      <c r="M853" s="88"/>
      <c r="N853" s="90"/>
      <c r="O853" s="90"/>
      <c r="P853" s="89"/>
      <c r="Q853" s="91"/>
      <c r="R853" s="90"/>
      <c r="S853" s="91"/>
      <c r="T853" s="91"/>
      <c r="U853" s="91"/>
      <c r="V853" s="91"/>
      <c r="W853" s="91"/>
      <c r="X853" s="91"/>
      <c r="Y853" s="91"/>
      <c r="Z853" s="93"/>
    </row>
    <row r="854" spans="1:26" ht="15.75" x14ac:dyDescent="0.25">
      <c r="A854" s="88"/>
      <c r="B854" s="88"/>
      <c r="C854" s="89"/>
      <c r="D854" s="90"/>
      <c r="E854" s="90"/>
      <c r="F854" s="89"/>
      <c r="G854" s="90"/>
      <c r="H854" s="90"/>
      <c r="I854" s="91"/>
      <c r="J854" s="91"/>
      <c r="K854" s="92"/>
      <c r="L854" s="88"/>
      <c r="M854" s="88"/>
      <c r="N854" s="90"/>
      <c r="O854" s="90"/>
      <c r="P854" s="89"/>
      <c r="Q854" s="91"/>
      <c r="R854" s="90"/>
      <c r="S854" s="91"/>
      <c r="T854" s="91"/>
      <c r="U854" s="91"/>
      <c r="V854" s="91"/>
      <c r="W854" s="91"/>
      <c r="X854" s="91"/>
      <c r="Y854" s="91"/>
      <c r="Z854" s="93"/>
    </row>
    <row r="855" spans="1:26" ht="15.75" x14ac:dyDescent="0.25">
      <c r="A855" s="88"/>
      <c r="B855" s="88"/>
      <c r="C855" s="89"/>
      <c r="D855" s="90"/>
      <c r="E855" s="90"/>
      <c r="F855" s="89"/>
      <c r="G855" s="90"/>
      <c r="H855" s="90"/>
      <c r="I855" s="91"/>
      <c r="J855" s="91"/>
      <c r="K855" s="92"/>
      <c r="L855" s="88"/>
      <c r="M855" s="88"/>
      <c r="N855" s="90"/>
      <c r="O855" s="90"/>
      <c r="P855" s="89"/>
      <c r="Q855" s="91"/>
      <c r="R855" s="90"/>
      <c r="S855" s="91"/>
      <c r="T855" s="91"/>
      <c r="U855" s="91"/>
      <c r="V855" s="91"/>
      <c r="W855" s="91"/>
      <c r="X855" s="91"/>
      <c r="Y855" s="91"/>
      <c r="Z855" s="93"/>
    </row>
    <row r="856" spans="1:26" ht="15.75" x14ac:dyDescent="0.25">
      <c r="A856" s="88"/>
      <c r="B856" s="88"/>
      <c r="C856" s="89"/>
      <c r="D856" s="90"/>
      <c r="E856" s="90"/>
      <c r="F856" s="89"/>
      <c r="G856" s="90"/>
      <c r="H856" s="90"/>
      <c r="I856" s="91"/>
      <c r="J856" s="91"/>
      <c r="K856" s="92"/>
      <c r="L856" s="88"/>
      <c r="M856" s="88"/>
      <c r="N856" s="90"/>
      <c r="O856" s="90"/>
      <c r="P856" s="89"/>
      <c r="Q856" s="91"/>
      <c r="R856" s="90"/>
      <c r="S856" s="91"/>
      <c r="T856" s="91"/>
      <c r="U856" s="91"/>
      <c r="V856" s="91"/>
      <c r="W856" s="91"/>
      <c r="X856" s="91"/>
      <c r="Y856" s="91"/>
      <c r="Z856" s="93"/>
    </row>
    <row r="857" spans="1:26" ht="15.75" x14ac:dyDescent="0.25">
      <c r="A857" s="88"/>
      <c r="B857" s="88"/>
      <c r="C857" s="89"/>
      <c r="D857" s="90"/>
      <c r="E857" s="90"/>
      <c r="F857" s="89"/>
      <c r="G857" s="90"/>
      <c r="H857" s="90"/>
      <c r="I857" s="91"/>
      <c r="J857" s="91"/>
      <c r="K857" s="92"/>
      <c r="L857" s="88"/>
      <c r="M857" s="88"/>
      <c r="N857" s="90"/>
      <c r="O857" s="90"/>
      <c r="P857" s="89"/>
      <c r="Q857" s="91"/>
      <c r="R857" s="90"/>
      <c r="S857" s="91"/>
      <c r="T857" s="91"/>
      <c r="U857" s="91"/>
      <c r="V857" s="91"/>
      <c r="W857" s="91"/>
      <c r="X857" s="91"/>
      <c r="Y857" s="91"/>
      <c r="Z857" s="93"/>
    </row>
    <row r="858" spans="1:26" ht="15.75" x14ac:dyDescent="0.25">
      <c r="A858" s="88"/>
      <c r="B858" s="88"/>
      <c r="C858" s="89"/>
      <c r="D858" s="90"/>
      <c r="E858" s="90"/>
      <c r="F858" s="89"/>
      <c r="G858" s="90"/>
      <c r="H858" s="90"/>
      <c r="I858" s="91"/>
      <c r="J858" s="91"/>
      <c r="K858" s="92"/>
      <c r="L858" s="88"/>
      <c r="M858" s="88"/>
      <c r="N858" s="90"/>
      <c r="O858" s="90"/>
      <c r="P858" s="89"/>
      <c r="Q858" s="91"/>
      <c r="R858" s="90"/>
      <c r="S858" s="91"/>
      <c r="T858" s="91"/>
      <c r="U858" s="91"/>
      <c r="V858" s="91"/>
      <c r="W858" s="91"/>
      <c r="X858" s="91"/>
      <c r="Y858" s="91"/>
      <c r="Z858" s="93"/>
    </row>
    <row r="859" spans="1:26" ht="15.75" x14ac:dyDescent="0.25">
      <c r="A859" s="88"/>
      <c r="B859" s="88"/>
      <c r="C859" s="89"/>
      <c r="D859" s="90"/>
      <c r="E859" s="90"/>
      <c r="F859" s="89"/>
      <c r="G859" s="90"/>
      <c r="H859" s="90"/>
      <c r="I859" s="91"/>
      <c r="J859" s="91"/>
      <c r="K859" s="92"/>
      <c r="L859" s="88"/>
      <c r="M859" s="88"/>
      <c r="N859" s="90"/>
      <c r="O859" s="90"/>
      <c r="P859" s="89"/>
      <c r="Q859" s="91"/>
      <c r="R859" s="90"/>
      <c r="S859" s="91"/>
      <c r="T859" s="91"/>
      <c r="U859" s="91"/>
      <c r="V859" s="91"/>
      <c r="W859" s="91"/>
      <c r="X859" s="91"/>
      <c r="Y859" s="91"/>
      <c r="Z859" s="93"/>
    </row>
    <row r="860" spans="1:26" ht="15.75" x14ac:dyDescent="0.25">
      <c r="A860" s="88"/>
      <c r="B860" s="88"/>
      <c r="C860" s="89"/>
      <c r="D860" s="90"/>
      <c r="E860" s="90"/>
      <c r="F860" s="89"/>
      <c r="G860" s="90"/>
      <c r="H860" s="90"/>
      <c r="I860" s="91"/>
      <c r="J860" s="91"/>
      <c r="K860" s="92"/>
      <c r="L860" s="88"/>
      <c r="M860" s="88"/>
      <c r="N860" s="90"/>
      <c r="O860" s="90"/>
      <c r="P860" s="89"/>
      <c r="Q860" s="91"/>
      <c r="R860" s="90"/>
      <c r="S860" s="91"/>
      <c r="T860" s="91"/>
      <c r="U860" s="91"/>
      <c r="V860" s="91"/>
      <c r="W860" s="91"/>
      <c r="X860" s="91"/>
      <c r="Y860" s="91"/>
      <c r="Z860" s="93"/>
    </row>
    <row r="861" spans="1:26" ht="15.75" x14ac:dyDescent="0.25">
      <c r="A861" s="88"/>
      <c r="B861" s="88"/>
      <c r="C861" s="89"/>
      <c r="D861" s="90"/>
      <c r="E861" s="90"/>
      <c r="F861" s="89"/>
      <c r="G861" s="90"/>
      <c r="H861" s="90"/>
      <c r="I861" s="91"/>
      <c r="J861" s="91"/>
      <c r="K861" s="92"/>
      <c r="L861" s="88"/>
      <c r="M861" s="88"/>
      <c r="N861" s="90"/>
      <c r="O861" s="90"/>
      <c r="P861" s="89"/>
      <c r="Q861" s="91"/>
      <c r="R861" s="90"/>
      <c r="S861" s="91"/>
      <c r="T861" s="91"/>
      <c r="U861" s="91"/>
      <c r="V861" s="91"/>
      <c r="W861" s="91"/>
      <c r="X861" s="91"/>
      <c r="Y861" s="91"/>
      <c r="Z861" s="93"/>
    </row>
    <row r="862" spans="1:26" ht="15.75" x14ac:dyDescent="0.25">
      <c r="A862" s="88"/>
      <c r="B862" s="88"/>
      <c r="C862" s="89"/>
      <c r="D862" s="90"/>
      <c r="E862" s="90"/>
      <c r="F862" s="89"/>
      <c r="G862" s="90"/>
      <c r="H862" s="90"/>
      <c r="I862" s="91"/>
      <c r="J862" s="91"/>
      <c r="K862" s="92"/>
      <c r="L862" s="88"/>
      <c r="M862" s="88"/>
      <c r="N862" s="90"/>
      <c r="O862" s="90"/>
      <c r="P862" s="89"/>
      <c r="Q862" s="91"/>
      <c r="R862" s="90"/>
      <c r="S862" s="91"/>
      <c r="T862" s="91"/>
      <c r="U862" s="91"/>
      <c r="V862" s="91"/>
      <c r="W862" s="91"/>
      <c r="X862" s="91"/>
      <c r="Y862" s="91"/>
      <c r="Z862" s="93"/>
    </row>
    <row r="863" spans="1:26" ht="15.75" x14ac:dyDescent="0.25">
      <c r="A863" s="88"/>
      <c r="B863" s="88"/>
      <c r="C863" s="89"/>
      <c r="D863" s="90"/>
      <c r="E863" s="90"/>
      <c r="F863" s="89"/>
      <c r="G863" s="90"/>
      <c r="H863" s="90"/>
      <c r="I863" s="91"/>
      <c r="J863" s="91"/>
      <c r="K863" s="92"/>
      <c r="L863" s="88"/>
      <c r="M863" s="88"/>
      <c r="N863" s="90"/>
      <c r="O863" s="90"/>
      <c r="P863" s="89"/>
      <c r="Q863" s="91"/>
      <c r="R863" s="90"/>
      <c r="S863" s="91"/>
      <c r="T863" s="91"/>
      <c r="U863" s="91"/>
      <c r="V863" s="91"/>
      <c r="W863" s="91"/>
      <c r="X863" s="91"/>
      <c r="Y863" s="91"/>
      <c r="Z863" s="93"/>
    </row>
    <row r="864" spans="1:26" ht="15.75" x14ac:dyDescent="0.25">
      <c r="A864" s="88"/>
      <c r="B864" s="88"/>
      <c r="C864" s="89"/>
      <c r="D864" s="90"/>
      <c r="E864" s="90"/>
      <c r="F864" s="89"/>
      <c r="G864" s="90"/>
      <c r="H864" s="90"/>
      <c r="I864" s="91"/>
      <c r="J864" s="91"/>
      <c r="K864" s="92"/>
      <c r="L864" s="88"/>
      <c r="M864" s="88"/>
      <c r="N864" s="90"/>
      <c r="O864" s="90"/>
      <c r="P864" s="89"/>
      <c r="Q864" s="91"/>
      <c r="R864" s="90"/>
      <c r="S864" s="91"/>
      <c r="T864" s="91"/>
      <c r="U864" s="91"/>
      <c r="V864" s="91"/>
      <c r="W864" s="91"/>
      <c r="X864" s="91"/>
      <c r="Y864" s="91"/>
      <c r="Z864" s="93"/>
    </row>
    <row r="865" spans="1:26" ht="15.75" x14ac:dyDescent="0.25">
      <c r="A865" s="88"/>
      <c r="B865" s="88"/>
      <c r="C865" s="89"/>
      <c r="D865" s="90"/>
      <c r="E865" s="90"/>
      <c r="F865" s="89"/>
      <c r="G865" s="90"/>
      <c r="H865" s="90"/>
      <c r="I865" s="91"/>
      <c r="J865" s="91"/>
      <c r="K865" s="92"/>
      <c r="L865" s="88"/>
      <c r="M865" s="88"/>
      <c r="N865" s="90"/>
      <c r="O865" s="90"/>
      <c r="P865" s="89"/>
      <c r="Q865" s="91"/>
      <c r="R865" s="90"/>
      <c r="S865" s="91"/>
      <c r="T865" s="91"/>
      <c r="U865" s="91"/>
      <c r="V865" s="91"/>
      <c r="W865" s="91"/>
      <c r="X865" s="91"/>
      <c r="Y865" s="91"/>
      <c r="Z865" s="93"/>
    </row>
    <row r="866" spans="1:26" ht="15.75" x14ac:dyDescent="0.25">
      <c r="A866" s="88"/>
      <c r="B866" s="88"/>
      <c r="C866" s="89"/>
      <c r="D866" s="90"/>
      <c r="E866" s="90"/>
      <c r="F866" s="89"/>
      <c r="G866" s="90"/>
      <c r="H866" s="90"/>
      <c r="I866" s="91"/>
      <c r="J866" s="91"/>
      <c r="K866" s="92"/>
      <c r="L866" s="88"/>
      <c r="M866" s="88"/>
      <c r="N866" s="90"/>
      <c r="O866" s="90"/>
      <c r="P866" s="89"/>
      <c r="Q866" s="91"/>
      <c r="R866" s="90"/>
      <c r="S866" s="91"/>
      <c r="T866" s="91"/>
      <c r="U866" s="91"/>
      <c r="V866" s="91"/>
      <c r="W866" s="91"/>
      <c r="X866" s="91"/>
      <c r="Y866" s="91"/>
      <c r="Z866" s="93"/>
    </row>
    <row r="867" spans="1:26" ht="15.75" x14ac:dyDescent="0.25">
      <c r="A867" s="88"/>
      <c r="B867" s="88"/>
      <c r="C867" s="89"/>
      <c r="D867" s="90"/>
      <c r="E867" s="90"/>
      <c r="F867" s="89"/>
      <c r="G867" s="90"/>
      <c r="H867" s="90"/>
      <c r="I867" s="91"/>
      <c r="J867" s="91"/>
      <c r="K867" s="92"/>
      <c r="L867" s="88"/>
      <c r="M867" s="88"/>
      <c r="N867" s="90"/>
      <c r="O867" s="90"/>
      <c r="P867" s="89"/>
      <c r="Q867" s="91"/>
      <c r="R867" s="90"/>
      <c r="S867" s="91"/>
      <c r="T867" s="91"/>
      <c r="U867" s="91"/>
      <c r="V867" s="91"/>
      <c r="W867" s="91"/>
      <c r="X867" s="91"/>
      <c r="Y867" s="91"/>
      <c r="Z867" s="93"/>
    </row>
    <row r="868" spans="1:26" ht="15.75" x14ac:dyDescent="0.25">
      <c r="A868" s="88"/>
      <c r="B868" s="88"/>
      <c r="C868" s="89"/>
      <c r="D868" s="90"/>
      <c r="E868" s="90"/>
      <c r="F868" s="89"/>
      <c r="G868" s="90"/>
      <c r="H868" s="90"/>
      <c r="I868" s="91"/>
      <c r="J868" s="91"/>
      <c r="K868" s="92"/>
      <c r="L868" s="88"/>
      <c r="M868" s="88"/>
      <c r="N868" s="90"/>
      <c r="O868" s="90"/>
      <c r="P868" s="89"/>
      <c r="Q868" s="91"/>
      <c r="R868" s="90"/>
      <c r="S868" s="91"/>
      <c r="T868" s="91"/>
      <c r="U868" s="91"/>
      <c r="V868" s="91"/>
      <c r="W868" s="91"/>
      <c r="X868" s="91"/>
      <c r="Y868" s="91"/>
      <c r="Z868" s="93"/>
    </row>
    <row r="869" spans="1:26" ht="15.75" x14ac:dyDescent="0.25">
      <c r="A869" s="88"/>
      <c r="B869" s="88"/>
      <c r="C869" s="89"/>
      <c r="D869" s="90"/>
      <c r="E869" s="90"/>
      <c r="F869" s="89"/>
      <c r="G869" s="90"/>
      <c r="H869" s="90"/>
      <c r="I869" s="91"/>
      <c r="J869" s="91"/>
      <c r="K869" s="92"/>
      <c r="L869" s="88"/>
      <c r="M869" s="88"/>
      <c r="N869" s="90"/>
      <c r="O869" s="90"/>
      <c r="P869" s="89"/>
      <c r="Q869" s="91"/>
      <c r="R869" s="90"/>
      <c r="S869" s="91"/>
      <c r="T869" s="91"/>
      <c r="U869" s="91"/>
      <c r="V869" s="91"/>
      <c r="W869" s="91"/>
      <c r="X869" s="91"/>
      <c r="Y869" s="91"/>
      <c r="Z869" s="93"/>
    </row>
    <row r="870" spans="1:26" ht="15.75" x14ac:dyDescent="0.25">
      <c r="A870" s="88"/>
      <c r="B870" s="88"/>
      <c r="C870" s="89"/>
      <c r="D870" s="90"/>
      <c r="E870" s="90"/>
      <c r="F870" s="89"/>
      <c r="G870" s="90"/>
      <c r="H870" s="90"/>
      <c r="I870" s="91"/>
      <c r="J870" s="91"/>
      <c r="K870" s="92"/>
      <c r="L870" s="88"/>
      <c r="M870" s="88"/>
      <c r="N870" s="90"/>
      <c r="O870" s="90"/>
      <c r="P870" s="89"/>
      <c r="Q870" s="91"/>
      <c r="R870" s="90"/>
      <c r="S870" s="91"/>
      <c r="T870" s="91"/>
      <c r="U870" s="91"/>
      <c r="V870" s="91"/>
      <c r="W870" s="91"/>
      <c r="X870" s="91"/>
      <c r="Y870" s="91"/>
      <c r="Z870" s="93"/>
    </row>
    <row r="871" spans="1:26" ht="15.75" x14ac:dyDescent="0.25">
      <c r="A871" s="88"/>
      <c r="B871" s="88"/>
      <c r="C871" s="89"/>
      <c r="D871" s="90"/>
      <c r="E871" s="90"/>
      <c r="F871" s="89"/>
      <c r="G871" s="90"/>
      <c r="H871" s="90"/>
      <c r="I871" s="91"/>
      <c r="J871" s="91"/>
      <c r="K871" s="92"/>
      <c r="L871" s="88"/>
      <c r="M871" s="88"/>
      <c r="N871" s="90"/>
      <c r="O871" s="90"/>
      <c r="P871" s="89"/>
      <c r="Q871" s="91"/>
      <c r="R871" s="90"/>
      <c r="S871" s="91"/>
      <c r="T871" s="91"/>
      <c r="U871" s="91"/>
      <c r="V871" s="91"/>
      <c r="W871" s="91"/>
      <c r="X871" s="91"/>
      <c r="Y871" s="91"/>
      <c r="Z871" s="93"/>
    </row>
    <row r="872" spans="1:26" ht="15.75" x14ac:dyDescent="0.25">
      <c r="A872" s="88"/>
      <c r="B872" s="88"/>
      <c r="C872" s="89"/>
      <c r="D872" s="90"/>
      <c r="E872" s="90"/>
      <c r="F872" s="89"/>
      <c r="G872" s="90"/>
      <c r="H872" s="90"/>
      <c r="I872" s="91"/>
      <c r="J872" s="91"/>
      <c r="K872" s="92"/>
      <c r="L872" s="88"/>
      <c r="M872" s="88"/>
      <c r="N872" s="90"/>
      <c r="O872" s="90"/>
      <c r="P872" s="89"/>
      <c r="Q872" s="91"/>
      <c r="R872" s="90"/>
      <c r="S872" s="91"/>
      <c r="T872" s="91"/>
      <c r="U872" s="91"/>
      <c r="V872" s="91"/>
      <c r="W872" s="91"/>
      <c r="X872" s="91"/>
      <c r="Y872" s="91"/>
      <c r="Z872" s="93"/>
    </row>
    <row r="873" spans="1:26" ht="15.75" x14ac:dyDescent="0.25">
      <c r="A873" s="88"/>
      <c r="B873" s="88"/>
      <c r="C873" s="89"/>
      <c r="D873" s="90"/>
      <c r="E873" s="90"/>
      <c r="F873" s="89"/>
      <c r="G873" s="90"/>
      <c r="H873" s="90"/>
      <c r="I873" s="91"/>
      <c r="J873" s="91"/>
      <c r="K873" s="92"/>
      <c r="L873" s="88"/>
      <c r="M873" s="88"/>
      <c r="N873" s="90"/>
      <c r="O873" s="90"/>
      <c r="P873" s="89"/>
      <c r="Q873" s="91"/>
      <c r="R873" s="90"/>
      <c r="S873" s="91"/>
      <c r="T873" s="91"/>
      <c r="U873" s="91"/>
      <c r="V873" s="91"/>
      <c r="W873" s="91"/>
      <c r="X873" s="91"/>
      <c r="Y873" s="91"/>
      <c r="Z873" s="93"/>
    </row>
    <row r="874" spans="1:26" ht="15.75" x14ac:dyDescent="0.25">
      <c r="A874" s="88"/>
      <c r="B874" s="88"/>
      <c r="C874" s="89"/>
      <c r="D874" s="90"/>
      <c r="E874" s="90"/>
      <c r="F874" s="89"/>
      <c r="G874" s="90"/>
      <c r="H874" s="90"/>
      <c r="I874" s="91"/>
      <c r="J874" s="91"/>
      <c r="K874" s="92"/>
      <c r="L874" s="88"/>
      <c r="M874" s="88"/>
      <c r="N874" s="90"/>
      <c r="O874" s="90"/>
      <c r="P874" s="89"/>
      <c r="Q874" s="91"/>
      <c r="R874" s="90"/>
      <c r="S874" s="91"/>
      <c r="T874" s="91"/>
      <c r="U874" s="91"/>
      <c r="V874" s="91"/>
      <c r="W874" s="91"/>
      <c r="X874" s="91"/>
      <c r="Y874" s="91"/>
      <c r="Z874" s="93"/>
    </row>
    <row r="875" spans="1:26" ht="15.75" x14ac:dyDescent="0.25">
      <c r="A875" s="88"/>
      <c r="B875" s="88"/>
      <c r="C875" s="89"/>
      <c r="D875" s="90"/>
      <c r="E875" s="90"/>
      <c r="F875" s="89"/>
      <c r="G875" s="90"/>
      <c r="H875" s="90"/>
      <c r="I875" s="91"/>
      <c r="J875" s="91"/>
      <c r="K875" s="92"/>
      <c r="L875" s="88"/>
      <c r="M875" s="88"/>
      <c r="N875" s="90"/>
      <c r="O875" s="90"/>
      <c r="P875" s="89"/>
      <c r="Q875" s="91"/>
      <c r="R875" s="90"/>
      <c r="S875" s="91"/>
      <c r="T875" s="91"/>
      <c r="U875" s="91"/>
      <c r="V875" s="91"/>
      <c r="W875" s="91"/>
      <c r="X875" s="91"/>
      <c r="Y875" s="91"/>
      <c r="Z875" s="93"/>
    </row>
    <row r="876" spans="1:26" ht="15.75" x14ac:dyDescent="0.25">
      <c r="A876" s="88"/>
      <c r="B876" s="88"/>
      <c r="C876" s="89"/>
      <c r="D876" s="90"/>
      <c r="E876" s="90"/>
      <c r="F876" s="89"/>
      <c r="G876" s="90"/>
      <c r="H876" s="90"/>
      <c r="I876" s="91"/>
      <c r="J876" s="91"/>
      <c r="K876" s="92"/>
      <c r="L876" s="88"/>
      <c r="M876" s="88"/>
      <c r="N876" s="90"/>
      <c r="O876" s="90"/>
      <c r="P876" s="89"/>
      <c r="Q876" s="91"/>
      <c r="R876" s="90"/>
      <c r="S876" s="91"/>
      <c r="T876" s="91"/>
      <c r="U876" s="91"/>
      <c r="V876" s="91"/>
      <c r="W876" s="91"/>
      <c r="X876" s="91"/>
      <c r="Y876" s="91"/>
      <c r="Z876" s="93"/>
    </row>
    <row r="877" spans="1:26" ht="15.75" x14ac:dyDescent="0.25">
      <c r="A877" s="88"/>
      <c r="B877" s="88"/>
      <c r="C877" s="89"/>
      <c r="D877" s="90"/>
      <c r="E877" s="90"/>
      <c r="F877" s="89"/>
      <c r="G877" s="90"/>
      <c r="H877" s="90"/>
      <c r="I877" s="91"/>
      <c r="J877" s="91"/>
      <c r="K877" s="92"/>
      <c r="L877" s="88"/>
      <c r="M877" s="88"/>
      <c r="N877" s="90"/>
      <c r="O877" s="90"/>
      <c r="P877" s="89"/>
      <c r="Q877" s="91"/>
      <c r="R877" s="90"/>
      <c r="S877" s="91"/>
      <c r="T877" s="91"/>
      <c r="U877" s="91"/>
      <c r="V877" s="91"/>
      <c r="W877" s="91"/>
      <c r="X877" s="91"/>
      <c r="Y877" s="91"/>
      <c r="Z877" s="93"/>
    </row>
    <row r="878" spans="1:26" ht="15.75" x14ac:dyDescent="0.25">
      <c r="A878" s="88"/>
      <c r="B878" s="88"/>
      <c r="C878" s="89"/>
      <c r="D878" s="90"/>
      <c r="E878" s="90"/>
      <c r="F878" s="89"/>
      <c r="G878" s="90"/>
      <c r="H878" s="90"/>
      <c r="I878" s="91"/>
      <c r="J878" s="91"/>
      <c r="K878" s="92"/>
      <c r="L878" s="88"/>
      <c r="M878" s="88"/>
      <c r="N878" s="90"/>
      <c r="O878" s="90"/>
      <c r="P878" s="89"/>
      <c r="Q878" s="91"/>
      <c r="R878" s="90"/>
      <c r="S878" s="91"/>
      <c r="T878" s="91"/>
      <c r="U878" s="91"/>
      <c r="V878" s="91"/>
      <c r="W878" s="91"/>
      <c r="X878" s="91"/>
      <c r="Y878" s="91"/>
      <c r="Z878" s="93"/>
    </row>
    <row r="879" spans="1:26" ht="15.75" x14ac:dyDescent="0.25">
      <c r="A879" s="88"/>
      <c r="B879" s="88"/>
      <c r="C879" s="89"/>
      <c r="D879" s="90"/>
      <c r="E879" s="90"/>
      <c r="F879" s="89"/>
      <c r="G879" s="90"/>
      <c r="H879" s="90"/>
      <c r="I879" s="91"/>
      <c r="J879" s="91"/>
      <c r="K879" s="92"/>
      <c r="L879" s="88"/>
      <c r="M879" s="88"/>
      <c r="N879" s="90"/>
      <c r="O879" s="90"/>
      <c r="P879" s="89"/>
      <c r="Q879" s="91"/>
      <c r="R879" s="90"/>
      <c r="S879" s="91"/>
      <c r="T879" s="91"/>
      <c r="U879" s="91"/>
      <c r="V879" s="91"/>
      <c r="W879" s="91"/>
      <c r="X879" s="91"/>
      <c r="Y879" s="91"/>
      <c r="Z879" s="93"/>
    </row>
    <row r="880" spans="1:26" ht="15.75" x14ac:dyDescent="0.25">
      <c r="A880" s="88"/>
      <c r="B880" s="88"/>
      <c r="C880" s="89"/>
      <c r="D880" s="90"/>
      <c r="E880" s="90"/>
      <c r="F880" s="89"/>
      <c r="G880" s="90"/>
      <c r="H880" s="90"/>
      <c r="I880" s="91"/>
      <c r="J880" s="91"/>
      <c r="K880" s="92"/>
      <c r="L880" s="88"/>
      <c r="M880" s="88"/>
      <c r="N880" s="90"/>
      <c r="O880" s="90"/>
      <c r="P880" s="89"/>
      <c r="Q880" s="91"/>
      <c r="R880" s="90"/>
      <c r="S880" s="91"/>
      <c r="T880" s="91"/>
      <c r="U880" s="91"/>
      <c r="V880" s="91"/>
      <c r="W880" s="91"/>
      <c r="X880" s="91"/>
      <c r="Y880" s="91"/>
      <c r="Z880" s="93"/>
    </row>
    <row r="881" spans="1:26" ht="15.75" x14ac:dyDescent="0.25">
      <c r="A881" s="88"/>
      <c r="B881" s="88"/>
      <c r="C881" s="89"/>
      <c r="D881" s="90"/>
      <c r="E881" s="90"/>
      <c r="F881" s="89"/>
      <c r="G881" s="90"/>
      <c r="H881" s="90"/>
      <c r="I881" s="91"/>
      <c r="J881" s="91"/>
      <c r="K881" s="92"/>
      <c r="L881" s="88"/>
      <c r="M881" s="88"/>
      <c r="N881" s="90"/>
      <c r="O881" s="90"/>
      <c r="P881" s="89"/>
      <c r="Q881" s="91"/>
      <c r="R881" s="90"/>
      <c r="S881" s="91"/>
      <c r="T881" s="91"/>
      <c r="U881" s="91"/>
      <c r="V881" s="91"/>
      <c r="W881" s="91"/>
      <c r="X881" s="91"/>
      <c r="Y881" s="91"/>
      <c r="Z881" s="93"/>
    </row>
    <row r="882" spans="1:26" ht="15.75" x14ac:dyDescent="0.25">
      <c r="A882" s="88"/>
      <c r="B882" s="88"/>
      <c r="C882" s="89"/>
      <c r="D882" s="90"/>
      <c r="E882" s="90"/>
      <c r="F882" s="89"/>
      <c r="G882" s="90"/>
      <c r="H882" s="90"/>
      <c r="I882" s="91"/>
      <c r="J882" s="91"/>
      <c r="K882" s="92"/>
      <c r="L882" s="88"/>
      <c r="M882" s="88"/>
      <c r="N882" s="90"/>
      <c r="O882" s="90"/>
      <c r="P882" s="89"/>
      <c r="Q882" s="91"/>
      <c r="R882" s="90"/>
      <c r="S882" s="91"/>
      <c r="T882" s="91"/>
      <c r="U882" s="91"/>
      <c r="V882" s="91"/>
      <c r="W882" s="91"/>
      <c r="X882" s="91"/>
      <c r="Y882" s="91"/>
      <c r="Z882" s="93"/>
    </row>
    <row r="883" spans="1:26" ht="15.75" x14ac:dyDescent="0.25">
      <c r="A883" s="88"/>
      <c r="B883" s="88"/>
      <c r="C883" s="89"/>
      <c r="D883" s="90"/>
      <c r="E883" s="90"/>
      <c r="F883" s="89"/>
      <c r="G883" s="90"/>
      <c r="H883" s="90"/>
      <c r="I883" s="91"/>
      <c r="J883" s="91"/>
      <c r="K883" s="92"/>
      <c r="L883" s="88"/>
      <c r="M883" s="88"/>
      <c r="N883" s="90"/>
      <c r="O883" s="90"/>
      <c r="P883" s="89"/>
      <c r="Q883" s="91"/>
      <c r="R883" s="90"/>
      <c r="S883" s="91"/>
      <c r="T883" s="91"/>
      <c r="U883" s="91"/>
      <c r="V883" s="91"/>
      <c r="W883" s="91"/>
      <c r="X883" s="91"/>
      <c r="Y883" s="91"/>
      <c r="Z883" s="93"/>
    </row>
    <row r="884" spans="1:26" ht="15.75" x14ac:dyDescent="0.25">
      <c r="A884" s="88"/>
      <c r="B884" s="88"/>
      <c r="C884" s="89"/>
      <c r="D884" s="90"/>
      <c r="E884" s="90"/>
      <c r="F884" s="89"/>
      <c r="G884" s="90"/>
      <c r="H884" s="90"/>
      <c r="I884" s="91"/>
      <c r="J884" s="91"/>
      <c r="K884" s="92"/>
      <c r="L884" s="88"/>
      <c r="M884" s="88"/>
      <c r="N884" s="90"/>
      <c r="O884" s="90"/>
      <c r="P884" s="89"/>
      <c r="Q884" s="91"/>
      <c r="R884" s="90"/>
      <c r="S884" s="91"/>
      <c r="T884" s="91"/>
      <c r="U884" s="91"/>
      <c r="V884" s="91"/>
      <c r="W884" s="91"/>
      <c r="X884" s="91"/>
      <c r="Y884" s="91"/>
      <c r="Z884" s="93"/>
    </row>
    <row r="885" spans="1:26" ht="15.75" x14ac:dyDescent="0.25">
      <c r="A885" s="88"/>
      <c r="B885" s="88"/>
      <c r="C885" s="89"/>
      <c r="D885" s="90"/>
      <c r="E885" s="90"/>
      <c r="F885" s="89"/>
      <c r="G885" s="90"/>
      <c r="H885" s="90"/>
      <c r="I885" s="91"/>
      <c r="J885" s="91"/>
      <c r="K885" s="92"/>
      <c r="L885" s="88"/>
      <c r="M885" s="88"/>
      <c r="N885" s="90"/>
      <c r="O885" s="90"/>
      <c r="P885" s="89"/>
      <c r="Q885" s="91"/>
      <c r="R885" s="90"/>
      <c r="S885" s="91"/>
      <c r="T885" s="91"/>
      <c r="U885" s="91"/>
      <c r="V885" s="91"/>
      <c r="W885" s="91"/>
      <c r="X885" s="91"/>
      <c r="Y885" s="91"/>
      <c r="Z885" s="93"/>
    </row>
  </sheetData>
  <mergeCells count="12">
    <mergeCell ref="A23:O23"/>
    <mergeCell ref="A15:Z15"/>
    <mergeCell ref="A16:Z16"/>
    <mergeCell ref="A18:Z18"/>
    <mergeCell ref="A20:L20"/>
    <mergeCell ref="M20:Z20"/>
    <mergeCell ref="A13:Z13"/>
    <mergeCell ref="A5:Z5"/>
    <mergeCell ref="A7:Z7"/>
    <mergeCell ref="A9:Z9"/>
    <mergeCell ref="A10:Z10"/>
    <mergeCell ref="A12:Z12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N97"/>
  <sheetViews>
    <sheetView tabSelected="1" topLeftCell="A9" zoomScale="70" zoomScaleNormal="70" workbookViewId="0">
      <selection activeCell="C79" sqref="C79"/>
    </sheetView>
  </sheetViews>
  <sheetFormatPr defaultRowHeight="15.75" outlineLevelRow="1" x14ac:dyDescent="0.25"/>
  <cols>
    <col min="1" max="1" width="61.7109375" style="166" customWidth="1"/>
    <col min="2" max="2" width="18.5703125" style="166" customWidth="1"/>
    <col min="3" max="3" width="18.42578125" style="166" bestFit="1" customWidth="1"/>
    <col min="4" max="6" width="18.42578125" style="166" customWidth="1"/>
    <col min="7" max="7" width="20.28515625" style="166" customWidth="1"/>
    <col min="8" max="17" width="18.42578125" style="166" customWidth="1"/>
    <col min="18" max="21" width="20.140625" style="166" customWidth="1"/>
    <col min="22" max="33" width="20.85546875" style="166" customWidth="1"/>
    <col min="34" max="34" width="18.42578125" style="166" customWidth="1"/>
    <col min="35" max="35" width="21" style="166" customWidth="1"/>
    <col min="36" max="37" width="19" style="167" customWidth="1"/>
    <col min="38" max="40" width="19.85546875" style="167" customWidth="1"/>
    <col min="41" max="16384" width="9.140625" style="167"/>
  </cols>
  <sheetData>
    <row r="1" spans="1:35" ht="18.75" x14ac:dyDescent="0.25">
      <c r="A1" s="165" t="s">
        <v>446</v>
      </c>
      <c r="B1" s="16"/>
      <c r="C1" s="16"/>
      <c r="D1" s="16"/>
      <c r="E1" s="16"/>
      <c r="F1" s="16"/>
      <c r="G1" s="16"/>
      <c r="H1" s="16"/>
      <c r="I1" s="17"/>
      <c r="J1" s="17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36"/>
      <c r="AD1" s="36"/>
      <c r="AE1" s="16"/>
      <c r="AF1" s="16"/>
      <c r="AG1" s="16"/>
      <c r="AH1" s="16"/>
      <c r="AI1" s="36"/>
    </row>
    <row r="2" spans="1:35" ht="18.75" x14ac:dyDescent="0.3">
      <c r="A2" s="15"/>
      <c r="B2" s="16"/>
      <c r="C2" s="16"/>
      <c r="D2" s="16"/>
      <c r="E2" s="16"/>
      <c r="F2" s="16"/>
      <c r="G2" s="16"/>
      <c r="H2" s="16"/>
      <c r="I2" s="17"/>
      <c r="J2" s="17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37"/>
      <c r="AD2" s="37"/>
      <c r="AE2" s="16"/>
      <c r="AF2" s="16"/>
      <c r="AG2" s="16"/>
      <c r="AH2" s="16"/>
      <c r="AI2" s="37"/>
    </row>
    <row r="3" spans="1:35" ht="18.75" x14ac:dyDescent="0.3">
      <c r="A3" s="45"/>
      <c r="B3" s="16"/>
      <c r="C3" s="16"/>
      <c r="D3" s="16"/>
      <c r="E3" s="16"/>
      <c r="F3" s="16"/>
      <c r="G3" s="16"/>
      <c r="H3" s="16"/>
      <c r="I3" s="17"/>
      <c r="J3" s="17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37"/>
      <c r="AD3" s="37"/>
      <c r="AE3" s="16"/>
      <c r="AF3" s="16"/>
      <c r="AG3" s="16"/>
      <c r="AH3" s="16"/>
      <c r="AI3" s="37"/>
    </row>
    <row r="4" spans="1:35" ht="18.75" x14ac:dyDescent="0.3">
      <c r="A4" s="45"/>
      <c r="B4" s="16"/>
      <c r="C4" s="16"/>
      <c r="D4" s="16"/>
      <c r="E4" s="16"/>
      <c r="F4" s="16"/>
      <c r="G4" s="16"/>
      <c r="H4" s="16"/>
      <c r="I4" s="17"/>
      <c r="J4" s="17"/>
      <c r="K4" s="37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</row>
    <row r="5" spans="1:35" ht="18.75" x14ac:dyDescent="0.25">
      <c r="A5" s="396" t="str">
        <f>'1. Местоположение'!A5:C5</f>
        <v>Год раскрытия информации: 2021 год</v>
      </c>
      <c r="B5" s="396"/>
      <c r="C5" s="396"/>
      <c r="D5" s="396"/>
      <c r="E5" s="396"/>
      <c r="F5" s="396"/>
      <c r="G5" s="396"/>
      <c r="H5" s="396"/>
      <c r="I5" s="396"/>
      <c r="J5" s="396"/>
      <c r="K5" s="396"/>
      <c r="L5" s="396"/>
      <c r="M5" s="396"/>
      <c r="N5" s="396"/>
      <c r="O5" s="396"/>
      <c r="P5" s="396"/>
      <c r="Q5" s="396"/>
      <c r="R5" s="396"/>
      <c r="S5" s="396"/>
      <c r="T5" s="396"/>
      <c r="U5" s="396"/>
      <c r="V5" s="396"/>
      <c r="W5" s="396"/>
      <c r="X5" s="396"/>
      <c r="Y5" s="396"/>
      <c r="Z5" s="396"/>
      <c r="AA5" s="396"/>
      <c r="AB5" s="396"/>
      <c r="AC5" s="396"/>
      <c r="AD5" s="168"/>
      <c r="AE5" s="169"/>
      <c r="AF5" s="169"/>
      <c r="AG5" s="169"/>
      <c r="AH5" s="169"/>
      <c r="AI5" s="169"/>
    </row>
    <row r="6" spans="1:35" ht="18.75" x14ac:dyDescent="0.3">
      <c r="A6" s="45"/>
      <c r="B6" s="16"/>
      <c r="C6" s="16"/>
      <c r="D6" s="16"/>
      <c r="E6" s="16"/>
      <c r="F6" s="16"/>
      <c r="G6" s="16"/>
      <c r="H6" s="16"/>
      <c r="I6" s="17"/>
      <c r="J6" s="17"/>
      <c r="K6" s="37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</row>
    <row r="7" spans="1:35" ht="18.75" x14ac:dyDescent="0.25">
      <c r="A7" s="396" t="s">
        <v>3</v>
      </c>
      <c r="B7" s="396"/>
      <c r="C7" s="396"/>
      <c r="D7" s="396"/>
      <c r="E7" s="396"/>
      <c r="F7" s="396"/>
      <c r="G7" s="396"/>
      <c r="H7" s="396"/>
      <c r="I7" s="396"/>
      <c r="J7" s="396"/>
      <c r="K7" s="396"/>
      <c r="L7" s="396"/>
      <c r="M7" s="396"/>
      <c r="N7" s="396"/>
      <c r="O7" s="396"/>
      <c r="P7" s="396"/>
      <c r="Q7" s="396"/>
      <c r="R7" s="396"/>
      <c r="S7" s="396"/>
      <c r="T7" s="396"/>
      <c r="U7" s="396"/>
      <c r="V7" s="396"/>
      <c r="W7" s="396"/>
      <c r="X7" s="396"/>
      <c r="Y7" s="396"/>
      <c r="Z7" s="396"/>
      <c r="AA7" s="396"/>
      <c r="AB7" s="396"/>
      <c r="AC7" s="396"/>
      <c r="AD7" s="170"/>
      <c r="AE7" s="20"/>
      <c r="AF7" s="20"/>
      <c r="AG7" s="20"/>
      <c r="AH7" s="20"/>
      <c r="AI7" s="20"/>
    </row>
    <row r="8" spans="1:35" ht="18.75" x14ac:dyDescent="0.25">
      <c r="A8" s="170"/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16"/>
      <c r="AA8" s="16"/>
      <c r="AB8" s="16"/>
      <c r="AC8" s="16"/>
      <c r="AD8" s="16"/>
      <c r="AE8" s="16"/>
      <c r="AF8" s="16"/>
      <c r="AG8" s="16"/>
      <c r="AH8" s="16"/>
      <c r="AI8" s="16"/>
    </row>
    <row r="9" spans="1:35" x14ac:dyDescent="0.25">
      <c r="A9" s="395" t="str">
        <f>'1. Местоположение'!A9:C9</f>
        <v>Акционерное общество "НГТ-Энергия"</v>
      </c>
      <c r="B9" s="395"/>
      <c r="C9" s="395"/>
      <c r="D9" s="395"/>
      <c r="E9" s="395"/>
      <c r="F9" s="395"/>
      <c r="G9" s="395"/>
      <c r="H9" s="395"/>
      <c r="I9" s="395"/>
      <c r="J9" s="395"/>
      <c r="K9" s="395"/>
      <c r="L9" s="395"/>
      <c r="M9" s="395"/>
      <c r="N9" s="395"/>
      <c r="O9" s="395"/>
      <c r="P9" s="395"/>
      <c r="Q9" s="395"/>
      <c r="R9" s="395"/>
      <c r="S9" s="395"/>
      <c r="T9" s="395"/>
      <c r="U9" s="395"/>
      <c r="V9" s="395"/>
      <c r="W9" s="395"/>
      <c r="X9" s="395"/>
      <c r="Y9" s="395"/>
      <c r="Z9" s="395"/>
      <c r="AA9" s="395"/>
      <c r="AB9" s="395"/>
      <c r="AC9" s="395"/>
      <c r="AD9" s="171"/>
      <c r="AE9" s="23"/>
      <c r="AF9" s="23"/>
      <c r="AG9" s="23"/>
      <c r="AH9" s="23"/>
      <c r="AI9" s="23"/>
    </row>
    <row r="10" spans="1:35" x14ac:dyDescent="0.25">
      <c r="A10" s="326" t="s">
        <v>65</v>
      </c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  <c r="P10" s="326"/>
      <c r="Q10" s="326"/>
      <c r="R10" s="326"/>
      <c r="S10" s="326"/>
      <c r="T10" s="326"/>
      <c r="U10" s="326"/>
      <c r="V10" s="326"/>
      <c r="W10" s="326"/>
      <c r="X10" s="326"/>
      <c r="Y10" s="326"/>
      <c r="Z10" s="326"/>
      <c r="AA10" s="326"/>
      <c r="AB10" s="326"/>
      <c r="AC10" s="326"/>
      <c r="AD10" s="160"/>
      <c r="AE10" s="25"/>
      <c r="AF10" s="25"/>
      <c r="AG10" s="25"/>
      <c r="AH10" s="25"/>
      <c r="AI10" s="25"/>
    </row>
    <row r="11" spans="1:35" ht="18.75" x14ac:dyDescent="0.25">
      <c r="A11" s="170"/>
      <c r="B11" s="170"/>
      <c r="C11" s="170"/>
      <c r="D11" s="170"/>
      <c r="E11" s="170"/>
      <c r="F11" s="170"/>
      <c r="G11" s="170"/>
      <c r="H11" s="170"/>
      <c r="I11" s="170"/>
      <c r="J11" s="170"/>
      <c r="K11" s="17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16"/>
      <c r="AA11" s="16"/>
      <c r="AB11" s="16"/>
      <c r="AC11" s="16"/>
      <c r="AD11" s="16"/>
      <c r="AE11" s="16"/>
      <c r="AF11" s="16"/>
      <c r="AG11" s="16"/>
      <c r="AH11" s="16"/>
      <c r="AI11" s="16"/>
    </row>
    <row r="12" spans="1:35" ht="15" x14ac:dyDescent="0.25">
      <c r="A12" s="397" t="str">
        <f>'1. Местоположение'!A12:C12</f>
        <v>L_25</v>
      </c>
      <c r="B12" s="398"/>
      <c r="C12" s="398"/>
      <c r="D12" s="398"/>
      <c r="E12" s="398"/>
      <c r="F12" s="398"/>
      <c r="G12" s="398"/>
      <c r="H12" s="398"/>
      <c r="I12" s="398"/>
      <c r="J12" s="398"/>
      <c r="K12" s="398"/>
      <c r="L12" s="398"/>
      <c r="M12" s="398"/>
      <c r="N12" s="398"/>
      <c r="O12" s="398"/>
      <c r="P12" s="398"/>
      <c r="Q12" s="398"/>
      <c r="R12" s="398"/>
      <c r="S12" s="398"/>
      <c r="T12" s="398"/>
      <c r="U12" s="398"/>
      <c r="V12" s="398"/>
      <c r="W12" s="398"/>
      <c r="X12" s="398"/>
      <c r="Y12" s="398"/>
      <c r="Z12" s="398"/>
      <c r="AA12" s="398"/>
      <c r="AB12" s="398"/>
      <c r="AC12" s="398"/>
      <c r="AD12" s="171"/>
      <c r="AE12" s="23"/>
      <c r="AF12" s="23"/>
      <c r="AG12" s="23"/>
      <c r="AH12" s="23"/>
      <c r="AI12" s="23"/>
    </row>
    <row r="13" spans="1:35" x14ac:dyDescent="0.25">
      <c r="A13" s="326" t="s">
        <v>66</v>
      </c>
      <c r="B13" s="326"/>
      <c r="C13" s="326"/>
      <c r="D13" s="326"/>
      <c r="E13" s="326"/>
      <c r="F13" s="326"/>
      <c r="G13" s="326"/>
      <c r="H13" s="326"/>
      <c r="I13" s="326"/>
      <c r="J13" s="326"/>
      <c r="K13" s="326"/>
      <c r="L13" s="326"/>
      <c r="M13" s="326"/>
      <c r="N13" s="326"/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6"/>
      <c r="Z13" s="326"/>
      <c r="AA13" s="326"/>
      <c r="AB13" s="326"/>
      <c r="AC13" s="326"/>
      <c r="AD13" s="160"/>
      <c r="AE13" s="25"/>
      <c r="AF13" s="25"/>
      <c r="AG13" s="25"/>
      <c r="AH13" s="25"/>
      <c r="AI13" s="25"/>
    </row>
    <row r="14" spans="1:35" ht="18.75" x14ac:dyDescent="0.25">
      <c r="A14" s="159"/>
      <c r="B14" s="159"/>
      <c r="C14" s="159"/>
      <c r="D14" s="159"/>
      <c r="E14" s="159"/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9"/>
      <c r="Z14" s="22"/>
      <c r="AA14" s="22"/>
      <c r="AB14" s="22"/>
      <c r="AC14" s="22"/>
      <c r="AD14" s="22"/>
      <c r="AE14" s="22"/>
      <c r="AF14" s="22"/>
      <c r="AG14" s="22"/>
      <c r="AH14" s="22"/>
      <c r="AI14" s="22"/>
    </row>
    <row r="15" spans="1:35" ht="40.5" customHeight="1" x14ac:dyDescent="0.25">
      <c r="A15" s="394" t="str">
        <f>'1. Местоположение'!A15:C15</f>
        <v xml:space="preserve">Строительство ВЛ-6 кВ от УЗА 186 км МН "Тихорецк-Туапсе-1" до ВЛ-6кВ № Ха-22 </v>
      </c>
      <c r="B15" s="395"/>
      <c r="C15" s="395"/>
      <c r="D15" s="395"/>
      <c r="E15" s="395"/>
      <c r="F15" s="395"/>
      <c r="G15" s="395"/>
      <c r="H15" s="395"/>
      <c r="I15" s="395"/>
      <c r="J15" s="395"/>
      <c r="K15" s="395"/>
      <c r="L15" s="395"/>
      <c r="M15" s="395"/>
      <c r="N15" s="395"/>
      <c r="O15" s="395"/>
      <c r="P15" s="395"/>
      <c r="Q15" s="395"/>
      <c r="R15" s="395"/>
      <c r="S15" s="395"/>
      <c r="T15" s="395"/>
      <c r="U15" s="395"/>
      <c r="V15" s="395"/>
      <c r="W15" s="395"/>
      <c r="X15" s="395"/>
      <c r="Y15" s="395"/>
      <c r="Z15" s="395"/>
      <c r="AA15" s="395"/>
      <c r="AB15" s="395"/>
      <c r="AC15" s="395"/>
      <c r="AD15" s="172"/>
      <c r="AE15" s="23"/>
      <c r="AF15" s="23"/>
      <c r="AG15" s="23"/>
      <c r="AH15" s="23"/>
      <c r="AI15" s="23"/>
    </row>
    <row r="16" spans="1:35" x14ac:dyDescent="0.25">
      <c r="A16" s="326" t="s">
        <v>67</v>
      </c>
      <c r="B16" s="326"/>
      <c r="C16" s="326"/>
      <c r="D16" s="326"/>
      <c r="E16" s="326"/>
      <c r="F16" s="326"/>
      <c r="G16" s="326"/>
      <c r="H16" s="326"/>
      <c r="I16" s="326"/>
      <c r="J16" s="326"/>
      <c r="K16" s="326"/>
      <c r="L16" s="326"/>
      <c r="M16" s="326"/>
      <c r="N16" s="326"/>
      <c r="O16" s="326"/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160"/>
      <c r="AE16" s="25"/>
      <c r="AF16" s="25"/>
      <c r="AG16" s="25"/>
      <c r="AH16" s="25"/>
      <c r="AI16" s="25"/>
    </row>
    <row r="17" spans="1:35" ht="18.75" x14ac:dyDescent="0.25">
      <c r="A17" s="161"/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</row>
    <row r="18" spans="1:35" ht="18.75" x14ac:dyDescent="0.25">
      <c r="A18" s="333" t="s">
        <v>300</v>
      </c>
      <c r="B18" s="333"/>
      <c r="C18" s="333"/>
      <c r="D18" s="333"/>
      <c r="E18" s="333"/>
      <c r="F18" s="333"/>
      <c r="G18" s="333"/>
      <c r="H18" s="333"/>
      <c r="I18" s="333"/>
      <c r="J18" s="333"/>
      <c r="K18" s="333"/>
      <c r="L18" s="333"/>
      <c r="M18" s="333"/>
      <c r="N18" s="333"/>
      <c r="O18" s="333"/>
      <c r="P18" s="333"/>
      <c r="Q18" s="333"/>
      <c r="R18" s="333"/>
      <c r="S18" s="333"/>
      <c r="T18" s="333"/>
      <c r="U18" s="333"/>
      <c r="V18" s="333"/>
      <c r="W18" s="333"/>
      <c r="X18" s="333"/>
      <c r="Y18" s="333"/>
      <c r="Z18" s="333"/>
      <c r="AA18" s="333"/>
      <c r="AB18" s="333"/>
      <c r="AC18" s="333"/>
      <c r="AD18" s="162"/>
      <c r="AE18" s="27"/>
      <c r="AF18" s="27"/>
      <c r="AG18" s="27"/>
      <c r="AH18" s="27"/>
      <c r="AI18" s="27"/>
    </row>
    <row r="19" spans="1:35" ht="20.25" x14ac:dyDescent="0.25">
      <c r="D19" s="173"/>
      <c r="G19" s="174"/>
      <c r="H19" s="175"/>
      <c r="I19" s="176"/>
      <c r="AI19" s="177"/>
    </row>
    <row r="20" spans="1:35" ht="21" thickBot="1" x14ac:dyDescent="0.3">
      <c r="A20" s="178" t="s">
        <v>301</v>
      </c>
      <c r="B20" s="178" t="s">
        <v>302</v>
      </c>
      <c r="D20" s="179"/>
      <c r="E20" s="180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2"/>
    </row>
    <row r="21" spans="1:35" ht="20.25" x14ac:dyDescent="0.25">
      <c r="A21" s="183" t="s">
        <v>303</v>
      </c>
      <c r="B21" s="184">
        <f>-SUM(B78:M78)</f>
        <v>12851000</v>
      </c>
      <c r="D21" s="166" t="s">
        <v>304</v>
      </c>
      <c r="AI21" s="182"/>
    </row>
    <row r="22" spans="1:35" x14ac:dyDescent="0.25">
      <c r="A22" s="185" t="s">
        <v>305</v>
      </c>
      <c r="B22" s="186">
        <v>0</v>
      </c>
      <c r="D22" s="393" t="s">
        <v>306</v>
      </c>
      <c r="E22" s="393"/>
      <c r="F22" s="187"/>
      <c r="G22" s="144">
        <f>IFERROR(IRR(B80:AN80),"-")</f>
        <v>0.45305899003145367</v>
      </c>
    </row>
    <row r="23" spans="1:35" ht="20.25" x14ac:dyDescent="0.25">
      <c r="A23" s="185" t="s">
        <v>307</v>
      </c>
      <c r="B23" s="186">
        <v>25</v>
      </c>
      <c r="D23" s="393" t="s">
        <v>308</v>
      </c>
      <c r="E23" s="393"/>
      <c r="F23" s="187"/>
      <c r="G23" s="188">
        <f>IFERROR(G26/B21,"-")</f>
        <v>11.440338409368881</v>
      </c>
      <c r="H23" s="189"/>
      <c r="AI23" s="182"/>
    </row>
    <row r="24" spans="1:35" ht="21" thickBot="1" x14ac:dyDescent="0.3">
      <c r="A24" s="190" t="s">
        <v>309</v>
      </c>
      <c r="B24" s="191">
        <v>1</v>
      </c>
      <c r="D24" s="393" t="s">
        <v>310</v>
      </c>
      <c r="E24" s="393"/>
      <c r="F24" s="187"/>
      <c r="G24" s="188">
        <f>IFERROR(IF(SUM(B86:AN86)=0,"не окупается",SUM(B86:AN86)),"-")</f>
        <v>6.482781484648501</v>
      </c>
      <c r="H24" s="189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92"/>
      <c r="AI24" s="182"/>
    </row>
    <row r="25" spans="1:35" ht="20.25" x14ac:dyDescent="0.25">
      <c r="A25" s="183" t="s">
        <v>311</v>
      </c>
      <c r="B25" s="184">
        <v>0</v>
      </c>
      <c r="D25" s="393" t="s">
        <v>312</v>
      </c>
      <c r="E25" s="393"/>
      <c r="F25" s="187"/>
      <c r="G25" s="188">
        <f>IFERROR(IF(SUM(B87:AN87)=0,"не окупается",SUM(B87:AN87)),"-")</f>
        <v>7.1407916170205734</v>
      </c>
      <c r="H25" s="189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3"/>
    </row>
    <row r="26" spans="1:35" x14ac:dyDescent="0.25">
      <c r="A26" s="185" t="s">
        <v>313</v>
      </c>
      <c r="B26" s="186">
        <v>0</v>
      </c>
      <c r="D26" s="393" t="s">
        <v>314</v>
      </c>
      <c r="E26" s="393"/>
      <c r="F26" s="187"/>
      <c r="G26" s="194">
        <v>147019788.89879948</v>
      </c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5"/>
      <c r="U26" s="195"/>
      <c r="V26" s="195"/>
      <c r="W26" s="195"/>
      <c r="X26" s="195"/>
      <c r="Y26" s="195"/>
      <c r="Z26" s="195"/>
      <c r="AA26" s="195"/>
      <c r="AB26" s="195"/>
      <c r="AC26" s="195"/>
      <c r="AD26" s="195"/>
      <c r="AE26" s="195"/>
      <c r="AF26" s="195"/>
      <c r="AG26" s="195"/>
      <c r="AH26" s="195"/>
      <c r="AI26" s="196"/>
    </row>
    <row r="27" spans="1:35" x14ac:dyDescent="0.25">
      <c r="A27" s="185" t="s">
        <v>315</v>
      </c>
      <c r="B27" s="186">
        <v>0</v>
      </c>
      <c r="D27" s="393" t="s">
        <v>316</v>
      </c>
      <c r="E27" s="393"/>
      <c r="F27" s="187"/>
      <c r="G27" s="197" t="str">
        <f>IF(G26&gt;0,"да","нет")</f>
        <v>да</v>
      </c>
      <c r="H27" s="198"/>
      <c r="I27" s="198"/>
      <c r="J27" s="198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  <c r="V27" s="198"/>
      <c r="W27" s="198"/>
      <c r="X27" s="198"/>
      <c r="Y27" s="198"/>
      <c r="Z27" s="198"/>
      <c r="AA27" s="198"/>
      <c r="AB27" s="198"/>
      <c r="AC27" s="198"/>
      <c r="AD27" s="198"/>
      <c r="AE27" s="198"/>
      <c r="AF27" s="198"/>
      <c r="AG27" s="198"/>
      <c r="AH27" s="198"/>
      <c r="AI27" s="196"/>
    </row>
    <row r="28" spans="1:35" x14ac:dyDescent="0.25">
      <c r="A28" s="185" t="s">
        <v>317</v>
      </c>
      <c r="B28" s="186">
        <v>0</v>
      </c>
      <c r="AI28" s="196"/>
    </row>
    <row r="29" spans="1:35" x14ac:dyDescent="0.25">
      <c r="A29" s="185" t="s">
        <v>318</v>
      </c>
      <c r="B29" s="186">
        <v>0</v>
      </c>
    </row>
    <row r="30" spans="1:35" x14ac:dyDescent="0.25">
      <c r="A30" s="185" t="s">
        <v>319</v>
      </c>
      <c r="B30" s="186">
        <v>0</v>
      </c>
    </row>
    <row r="31" spans="1:35" x14ac:dyDescent="0.25">
      <c r="A31" s="199" t="s">
        <v>320</v>
      </c>
      <c r="B31" s="200"/>
    </row>
    <row r="32" spans="1:35" ht="16.5" thickBot="1" x14ac:dyDescent="0.3">
      <c r="A32" s="190" t="s">
        <v>321</v>
      </c>
      <c r="B32" s="201">
        <v>0.2</v>
      </c>
    </row>
    <row r="33" spans="1:40" x14ac:dyDescent="0.25">
      <c r="A33" s="183" t="s">
        <v>320</v>
      </c>
      <c r="B33" s="184"/>
    </row>
    <row r="34" spans="1:40" x14ac:dyDescent="0.25">
      <c r="A34" s="185" t="s">
        <v>322</v>
      </c>
      <c r="B34" s="186">
        <v>0</v>
      </c>
    </row>
    <row r="35" spans="1:40" ht="16.5" thickBot="1" x14ac:dyDescent="0.3">
      <c r="A35" s="199" t="s">
        <v>323</v>
      </c>
      <c r="B35" s="202">
        <v>0.1</v>
      </c>
    </row>
    <row r="36" spans="1:40" x14ac:dyDescent="0.25">
      <c r="A36" s="203" t="s">
        <v>324</v>
      </c>
      <c r="B36" s="204">
        <v>0</v>
      </c>
    </row>
    <row r="37" spans="1:40" x14ac:dyDescent="0.25">
      <c r="A37" s="205" t="s">
        <v>325</v>
      </c>
      <c r="B37" s="206">
        <v>8.1000000000000003E-2</v>
      </c>
    </row>
    <row r="38" spans="1:40" x14ac:dyDescent="0.25">
      <c r="A38" s="205" t="s">
        <v>326</v>
      </c>
      <c r="B38" s="207">
        <v>8.1000000000000003E-2</v>
      </c>
    </row>
    <row r="39" spans="1:40" x14ac:dyDescent="0.25">
      <c r="A39" s="205" t="s">
        <v>327</v>
      </c>
      <c r="B39" s="207">
        <v>0</v>
      </c>
    </row>
    <row r="40" spans="1:40" x14ac:dyDescent="0.25">
      <c r="A40" s="205" t="s">
        <v>328</v>
      </c>
      <c r="B40" s="207">
        <v>0.106</v>
      </c>
    </row>
    <row r="41" spans="1:40" x14ac:dyDescent="0.25">
      <c r="A41" s="205" t="s">
        <v>329</v>
      </c>
      <c r="B41" s="207">
        <f>1-B39</f>
        <v>1</v>
      </c>
    </row>
    <row r="42" spans="1:40" ht="16.5" thickBot="1" x14ac:dyDescent="0.3">
      <c r="A42" s="208" t="s">
        <v>330</v>
      </c>
      <c r="B42" s="209">
        <f>B41*B40+B39*B38*(1-B32)</f>
        <v>0.106</v>
      </c>
    </row>
    <row r="43" spans="1:40" x14ac:dyDescent="0.25">
      <c r="A43" s="210" t="s">
        <v>331</v>
      </c>
      <c r="B43" s="211">
        <v>2020</v>
      </c>
      <c r="C43" s="211">
        <f t="shared" ref="C43:AB43" si="0">B43+1</f>
        <v>2021</v>
      </c>
      <c r="D43" s="211">
        <f t="shared" si="0"/>
        <v>2022</v>
      </c>
      <c r="E43" s="211">
        <f t="shared" si="0"/>
        <v>2023</v>
      </c>
      <c r="F43" s="211">
        <f t="shared" si="0"/>
        <v>2024</v>
      </c>
      <c r="G43" s="211">
        <f t="shared" si="0"/>
        <v>2025</v>
      </c>
      <c r="H43" s="211">
        <f t="shared" si="0"/>
        <v>2026</v>
      </c>
      <c r="I43" s="211">
        <f t="shared" si="0"/>
        <v>2027</v>
      </c>
      <c r="J43" s="211">
        <f t="shared" si="0"/>
        <v>2028</v>
      </c>
      <c r="K43" s="211">
        <f t="shared" si="0"/>
        <v>2029</v>
      </c>
      <c r="L43" s="211">
        <f t="shared" si="0"/>
        <v>2030</v>
      </c>
      <c r="M43" s="211">
        <f t="shared" si="0"/>
        <v>2031</v>
      </c>
      <c r="N43" s="211">
        <f t="shared" si="0"/>
        <v>2032</v>
      </c>
      <c r="O43" s="211">
        <f t="shared" si="0"/>
        <v>2033</v>
      </c>
      <c r="P43" s="211">
        <f t="shared" si="0"/>
        <v>2034</v>
      </c>
      <c r="Q43" s="211">
        <f t="shared" si="0"/>
        <v>2035</v>
      </c>
      <c r="R43" s="211">
        <f t="shared" si="0"/>
        <v>2036</v>
      </c>
      <c r="S43" s="211">
        <f t="shared" si="0"/>
        <v>2037</v>
      </c>
      <c r="T43" s="211">
        <f t="shared" si="0"/>
        <v>2038</v>
      </c>
      <c r="U43" s="211">
        <f t="shared" si="0"/>
        <v>2039</v>
      </c>
      <c r="V43" s="211">
        <f t="shared" si="0"/>
        <v>2040</v>
      </c>
      <c r="W43" s="211">
        <f t="shared" si="0"/>
        <v>2041</v>
      </c>
      <c r="X43" s="211">
        <f t="shared" si="0"/>
        <v>2042</v>
      </c>
      <c r="Y43" s="211">
        <f t="shared" si="0"/>
        <v>2043</v>
      </c>
      <c r="Z43" s="211">
        <f t="shared" si="0"/>
        <v>2044</v>
      </c>
      <c r="AA43" s="211">
        <f t="shared" si="0"/>
        <v>2045</v>
      </c>
      <c r="AB43" s="211">
        <f t="shared" si="0"/>
        <v>2046</v>
      </c>
      <c r="AC43"/>
      <c r="AD43"/>
      <c r="AE43"/>
      <c r="AF43"/>
      <c r="AG43"/>
      <c r="AH43"/>
      <c r="AI43"/>
      <c r="AJ43"/>
      <c r="AK43"/>
      <c r="AL43"/>
      <c r="AM43"/>
      <c r="AN43"/>
    </row>
    <row r="44" spans="1:40" s="214" customFormat="1" x14ac:dyDescent="0.25">
      <c r="A44" s="212" t="s">
        <v>332</v>
      </c>
      <c r="B44" s="213"/>
      <c r="C44" s="213"/>
      <c r="D44" s="213">
        <v>4.1000000000000002E-2</v>
      </c>
      <c r="E44" s="213">
        <v>4.2000000000000003E-2</v>
      </c>
      <c r="F44" s="213">
        <v>4.2999999999999997E-2</v>
      </c>
      <c r="G44" s="213">
        <v>4.3999999999999997E-2</v>
      </c>
      <c r="H44" s="213">
        <v>4.4999999999999998E-2</v>
      </c>
      <c r="I44" s="213">
        <v>4.5999999999999999E-2</v>
      </c>
      <c r="J44" s="213">
        <v>4.7E-2</v>
      </c>
      <c r="K44" s="213">
        <v>4.8000000000000001E-2</v>
      </c>
      <c r="L44" s="213">
        <v>4.9000000000000002E-2</v>
      </c>
      <c r="M44" s="213">
        <v>0.05</v>
      </c>
      <c r="N44" s="213">
        <v>5.0999999999999997E-2</v>
      </c>
      <c r="O44" s="213">
        <v>5.1999999999999998E-2</v>
      </c>
      <c r="P44" s="213">
        <v>5.2999999999999999E-2</v>
      </c>
      <c r="Q44" s="213">
        <v>5.3999999999999999E-2</v>
      </c>
      <c r="R44" s="213">
        <v>5.5E-2</v>
      </c>
      <c r="S44" s="213">
        <v>5.6000000000000001E-2</v>
      </c>
      <c r="T44" s="213">
        <v>5.7000000000000002E-2</v>
      </c>
      <c r="U44" s="213">
        <v>5.8000000000000003E-2</v>
      </c>
      <c r="V44" s="213">
        <v>5.8999999999999997E-2</v>
      </c>
      <c r="W44" s="213">
        <v>0.06</v>
      </c>
      <c r="X44" s="213">
        <v>6.0999999999999999E-2</v>
      </c>
      <c r="Y44" s="213">
        <v>6.2E-2</v>
      </c>
      <c r="Z44" s="213">
        <v>6.3E-2</v>
      </c>
      <c r="AA44" s="213">
        <v>6.4000000000000001E-2</v>
      </c>
      <c r="AB44" s="213">
        <v>6.5000000000000002E-2</v>
      </c>
      <c r="AC44"/>
      <c r="AD44"/>
      <c r="AE44"/>
      <c r="AF44"/>
      <c r="AG44"/>
      <c r="AH44"/>
      <c r="AI44"/>
      <c r="AJ44"/>
      <c r="AK44"/>
      <c r="AL44"/>
      <c r="AM44"/>
      <c r="AN44"/>
    </row>
    <row r="45" spans="1:40" s="215" customFormat="1" x14ac:dyDescent="0.25">
      <c r="A45" s="212" t="s">
        <v>333</v>
      </c>
      <c r="B45" s="213">
        <f>B44</f>
        <v>0</v>
      </c>
      <c r="C45" s="213">
        <f t="shared" ref="C45:AB45" si="1">(1+B45)*(1+C44)-1</f>
        <v>0</v>
      </c>
      <c r="D45" s="213">
        <f t="shared" si="1"/>
        <v>4.0999999999999925E-2</v>
      </c>
      <c r="E45" s="213">
        <f t="shared" si="1"/>
        <v>8.4721999999999964E-2</v>
      </c>
      <c r="F45" s="213">
        <f t="shared" si="1"/>
        <v>0.13136504599999999</v>
      </c>
      <c r="G45" s="213">
        <f t="shared" si="1"/>
        <v>0.18114510802400008</v>
      </c>
      <c r="H45" s="213">
        <f t="shared" si="1"/>
        <v>0.23429663788507993</v>
      </c>
      <c r="I45" s="213">
        <f t="shared" si="1"/>
        <v>0.29107428322779372</v>
      </c>
      <c r="J45" s="213">
        <f t="shared" si="1"/>
        <v>0.35175477453949999</v>
      </c>
      <c r="K45" s="213">
        <f t="shared" si="1"/>
        <v>0.41663900371739615</v>
      </c>
      <c r="L45" s="213">
        <f t="shared" si="1"/>
        <v>0.48605431489954842</v>
      </c>
      <c r="M45" s="213">
        <f t="shared" si="1"/>
        <v>0.5603570306445258</v>
      </c>
      <c r="N45" s="213">
        <f t="shared" si="1"/>
        <v>0.63993523920739648</v>
      </c>
      <c r="O45" s="213">
        <f t="shared" si="1"/>
        <v>0.72521187164618106</v>
      </c>
      <c r="P45" s="213">
        <f t="shared" si="1"/>
        <v>0.81664810084342854</v>
      </c>
      <c r="Q45" s="213">
        <f t="shared" si="1"/>
        <v>0.91474709828897383</v>
      </c>
      <c r="R45" s="213">
        <f t="shared" si="1"/>
        <v>1.0200581886948674</v>
      </c>
      <c r="S45" s="213">
        <f t="shared" si="1"/>
        <v>1.1331814472617801</v>
      </c>
      <c r="T45" s="213">
        <f t="shared" si="1"/>
        <v>1.2547727897557013</v>
      </c>
      <c r="U45" s="213">
        <f t="shared" si="1"/>
        <v>1.3855496115615322</v>
      </c>
      <c r="V45" s="213">
        <f t="shared" si="1"/>
        <v>1.5262970386436625</v>
      </c>
      <c r="W45" s="213">
        <f t="shared" si="1"/>
        <v>1.6778748609622824</v>
      </c>
      <c r="X45" s="213">
        <f t="shared" si="1"/>
        <v>1.8412252274809817</v>
      </c>
      <c r="Y45" s="213">
        <f t="shared" si="1"/>
        <v>2.0173811915848026</v>
      </c>
      <c r="Z45" s="213">
        <f t="shared" si="1"/>
        <v>2.2074762066546452</v>
      </c>
      <c r="AA45" s="213">
        <f t="shared" si="1"/>
        <v>2.4127546838805425</v>
      </c>
      <c r="AB45" s="213">
        <f t="shared" si="1"/>
        <v>2.6345837383327777</v>
      </c>
      <c r="AC45"/>
      <c r="AD45"/>
      <c r="AE45"/>
      <c r="AF45"/>
      <c r="AG45"/>
      <c r="AH45"/>
      <c r="AI45"/>
      <c r="AJ45"/>
      <c r="AK45"/>
      <c r="AL45"/>
      <c r="AM45"/>
      <c r="AN45"/>
    </row>
    <row r="46" spans="1:40" s="218" customFormat="1" ht="16.5" thickBot="1" x14ac:dyDescent="0.3">
      <c r="A46" s="216" t="s">
        <v>334</v>
      </c>
      <c r="B46" s="217"/>
      <c r="C46" s="217"/>
      <c r="D46" s="217">
        <v>983527.06112509069</v>
      </c>
      <c r="E46" s="217">
        <v>2026065.7459176865</v>
      </c>
      <c r="F46" s="217">
        <v>4215432.3909563394</v>
      </c>
      <c r="G46" s="217">
        <v>6578186.4197828043</v>
      </c>
      <c r="H46" s="217">
        <v>9124979.3969631605</v>
      </c>
      <c r="I46" s="217">
        <v>11867058.201118926</v>
      </c>
      <c r="J46" s="217">
        <v>14816296.83816538</v>
      </c>
      <c r="K46" s="217">
        <v>17985229.91500856</v>
      </c>
      <c r="L46" s="217">
        <v>21387087.859244488</v>
      </c>
      <c r="M46" s="217">
        <v>25035833.974775247</v>
      </c>
      <c r="N46" s="217">
        <v>28946203.427847363</v>
      </c>
      <c r="O46" s="217">
        <v>33133744.262863208</v>
      </c>
      <c r="P46" s="217">
        <v>37614860.552377887</v>
      </c>
      <c r="Q46" s="217">
        <v>42406857.791036285</v>
      </c>
      <c r="R46" s="217">
        <v>47527990.64881251</v>
      </c>
      <c r="S46" s="217">
        <v>52997513.204798259</v>
      </c>
      <c r="T46" s="217">
        <v>58835731.78899157</v>
      </c>
      <c r="U46" s="217">
        <v>65064060.566026524</v>
      </c>
      <c r="V46" s="217">
        <v>71705080.001634479</v>
      </c>
      <c r="W46" s="217">
        <v>79026168.66980122</v>
      </c>
      <c r="X46" s="217">
        <v>87094740.490987569</v>
      </c>
      <c r="Y46" s="217">
        <v>95987113.495117933</v>
      </c>
      <c r="Z46" s="217">
        <v>105787397.78296883</v>
      </c>
      <c r="AA46" s="217">
        <v>116588291.09661011</v>
      </c>
      <c r="AB46" s="217">
        <v>128491955.61757447</v>
      </c>
      <c r="AC46"/>
      <c r="AD46"/>
      <c r="AE46"/>
      <c r="AF46"/>
      <c r="AG46"/>
      <c r="AH46"/>
      <c r="AI46"/>
      <c r="AJ46"/>
      <c r="AK46"/>
      <c r="AL46"/>
      <c r="AM46"/>
      <c r="AN46"/>
    </row>
    <row r="47" spans="1:40" ht="16.5" thickBot="1" x14ac:dyDescent="0.3">
      <c r="AC47"/>
      <c r="AD47"/>
      <c r="AE47"/>
      <c r="AF47"/>
      <c r="AG47"/>
      <c r="AH47"/>
      <c r="AI47"/>
      <c r="AJ47"/>
      <c r="AK47"/>
      <c r="AL47"/>
      <c r="AM47"/>
      <c r="AN47"/>
    </row>
    <row r="48" spans="1:40" x14ac:dyDescent="0.25">
      <c r="A48" s="219" t="s">
        <v>335</v>
      </c>
      <c r="B48" s="211">
        <f t="shared" ref="B48:AB48" si="2">B43</f>
        <v>2020</v>
      </c>
      <c r="C48" s="211">
        <f t="shared" si="2"/>
        <v>2021</v>
      </c>
      <c r="D48" s="211">
        <f t="shared" si="2"/>
        <v>2022</v>
      </c>
      <c r="E48" s="211">
        <f t="shared" si="2"/>
        <v>2023</v>
      </c>
      <c r="F48" s="211">
        <f t="shared" si="2"/>
        <v>2024</v>
      </c>
      <c r="G48" s="211">
        <f t="shared" si="2"/>
        <v>2025</v>
      </c>
      <c r="H48" s="211">
        <f t="shared" si="2"/>
        <v>2026</v>
      </c>
      <c r="I48" s="211">
        <f t="shared" si="2"/>
        <v>2027</v>
      </c>
      <c r="J48" s="211">
        <f t="shared" si="2"/>
        <v>2028</v>
      </c>
      <c r="K48" s="211">
        <f t="shared" si="2"/>
        <v>2029</v>
      </c>
      <c r="L48" s="211">
        <f t="shared" si="2"/>
        <v>2030</v>
      </c>
      <c r="M48" s="211">
        <f t="shared" si="2"/>
        <v>2031</v>
      </c>
      <c r="N48" s="211">
        <f t="shared" si="2"/>
        <v>2032</v>
      </c>
      <c r="O48" s="211">
        <f t="shared" si="2"/>
        <v>2033</v>
      </c>
      <c r="P48" s="211">
        <f t="shared" si="2"/>
        <v>2034</v>
      </c>
      <c r="Q48" s="211">
        <f t="shared" si="2"/>
        <v>2035</v>
      </c>
      <c r="R48" s="211">
        <f t="shared" si="2"/>
        <v>2036</v>
      </c>
      <c r="S48" s="211">
        <f t="shared" si="2"/>
        <v>2037</v>
      </c>
      <c r="T48" s="211">
        <f t="shared" si="2"/>
        <v>2038</v>
      </c>
      <c r="U48" s="211">
        <f t="shared" si="2"/>
        <v>2039</v>
      </c>
      <c r="V48" s="211">
        <f t="shared" si="2"/>
        <v>2040</v>
      </c>
      <c r="W48" s="211">
        <f t="shared" si="2"/>
        <v>2041</v>
      </c>
      <c r="X48" s="211">
        <f t="shared" si="2"/>
        <v>2042</v>
      </c>
      <c r="Y48" s="211">
        <f t="shared" si="2"/>
        <v>2043</v>
      </c>
      <c r="Z48" s="211">
        <f t="shared" si="2"/>
        <v>2044</v>
      </c>
      <c r="AA48" s="211">
        <f t="shared" si="2"/>
        <v>2045</v>
      </c>
      <c r="AB48" s="211">
        <f t="shared" si="2"/>
        <v>2046</v>
      </c>
      <c r="AC48"/>
      <c r="AD48"/>
      <c r="AE48"/>
      <c r="AF48"/>
      <c r="AG48"/>
      <c r="AH48"/>
      <c r="AI48"/>
      <c r="AJ48"/>
      <c r="AK48"/>
      <c r="AL48"/>
      <c r="AM48"/>
      <c r="AN48"/>
    </row>
    <row r="49" spans="1:40" x14ac:dyDescent="0.25">
      <c r="A49" s="212" t="s">
        <v>336</v>
      </c>
      <c r="B49" s="220">
        <v>0</v>
      </c>
      <c r="C49" s="220">
        <f t="shared" ref="C49:AB49" si="3">B49+B50-B51</f>
        <v>0</v>
      </c>
      <c r="D49" s="220">
        <f t="shared" si="3"/>
        <v>0</v>
      </c>
      <c r="E49" s="220">
        <f t="shared" si="3"/>
        <v>0</v>
      </c>
      <c r="F49" s="220">
        <f t="shared" si="3"/>
        <v>0</v>
      </c>
      <c r="G49" s="220">
        <f t="shared" si="3"/>
        <v>0</v>
      </c>
      <c r="H49" s="220">
        <f t="shared" si="3"/>
        <v>0</v>
      </c>
      <c r="I49" s="220">
        <f t="shared" si="3"/>
        <v>0</v>
      </c>
      <c r="J49" s="220">
        <f t="shared" si="3"/>
        <v>0</v>
      </c>
      <c r="K49" s="220">
        <f t="shared" si="3"/>
        <v>0</v>
      </c>
      <c r="L49" s="220">
        <f t="shared" si="3"/>
        <v>0</v>
      </c>
      <c r="M49" s="220">
        <f t="shared" si="3"/>
        <v>0</v>
      </c>
      <c r="N49" s="220">
        <f t="shared" si="3"/>
        <v>0</v>
      </c>
      <c r="O49" s="220">
        <f t="shared" si="3"/>
        <v>0</v>
      </c>
      <c r="P49" s="220">
        <f t="shared" si="3"/>
        <v>0</v>
      </c>
      <c r="Q49" s="220">
        <f t="shared" si="3"/>
        <v>0</v>
      </c>
      <c r="R49" s="220">
        <f t="shared" si="3"/>
        <v>0</v>
      </c>
      <c r="S49" s="220">
        <f t="shared" si="3"/>
        <v>0</v>
      </c>
      <c r="T49" s="220">
        <f t="shared" si="3"/>
        <v>0</v>
      </c>
      <c r="U49" s="220">
        <f t="shared" si="3"/>
        <v>0</v>
      </c>
      <c r="V49" s="220">
        <f t="shared" si="3"/>
        <v>0</v>
      </c>
      <c r="W49" s="220">
        <f t="shared" si="3"/>
        <v>0</v>
      </c>
      <c r="X49" s="220">
        <f t="shared" si="3"/>
        <v>0</v>
      </c>
      <c r="Y49" s="220">
        <f t="shared" si="3"/>
        <v>0</v>
      </c>
      <c r="Z49" s="220">
        <f t="shared" si="3"/>
        <v>0</v>
      </c>
      <c r="AA49" s="220">
        <f t="shared" si="3"/>
        <v>0</v>
      </c>
      <c r="AB49" s="220">
        <f t="shared" si="3"/>
        <v>0</v>
      </c>
      <c r="AC49"/>
      <c r="AD49"/>
      <c r="AE49"/>
      <c r="AF49"/>
      <c r="AG49"/>
      <c r="AH49"/>
      <c r="AI49"/>
      <c r="AJ49"/>
      <c r="AK49"/>
      <c r="AL49"/>
      <c r="AM49"/>
      <c r="AN49"/>
    </row>
    <row r="50" spans="1:40" x14ac:dyDescent="0.25">
      <c r="A50" s="212" t="s">
        <v>337</v>
      </c>
      <c r="B50" s="220">
        <v>0</v>
      </c>
      <c r="C50" s="220">
        <v>0</v>
      </c>
      <c r="D50" s="220">
        <v>0</v>
      </c>
      <c r="E50" s="220">
        <v>0</v>
      </c>
      <c r="F50" s="220">
        <v>0</v>
      </c>
      <c r="G50" s="220">
        <v>0</v>
      </c>
      <c r="H50" s="220">
        <v>0</v>
      </c>
      <c r="I50" s="220">
        <v>0</v>
      </c>
      <c r="J50" s="220">
        <v>0</v>
      </c>
      <c r="K50" s="220">
        <v>0</v>
      </c>
      <c r="L50" s="220">
        <v>0</v>
      </c>
      <c r="M50" s="220">
        <v>0</v>
      </c>
      <c r="N50" s="220">
        <v>0</v>
      </c>
      <c r="O50" s="220">
        <v>0</v>
      </c>
      <c r="P50" s="220">
        <v>0</v>
      </c>
      <c r="Q50" s="220">
        <v>0</v>
      </c>
      <c r="R50" s="220">
        <v>0</v>
      </c>
      <c r="S50" s="220">
        <v>0</v>
      </c>
      <c r="T50" s="220">
        <v>0</v>
      </c>
      <c r="U50" s="220">
        <v>0</v>
      </c>
      <c r="V50" s="220">
        <v>0</v>
      </c>
      <c r="W50" s="220">
        <v>0</v>
      </c>
      <c r="X50" s="220">
        <v>0</v>
      </c>
      <c r="Y50" s="220">
        <v>0</v>
      </c>
      <c r="Z50" s="220">
        <v>0</v>
      </c>
      <c r="AA50" s="220">
        <v>0</v>
      </c>
      <c r="AB50" s="220">
        <v>0</v>
      </c>
      <c r="AC50"/>
      <c r="AD50"/>
      <c r="AE50"/>
      <c r="AF50"/>
      <c r="AG50"/>
      <c r="AH50"/>
      <c r="AI50"/>
      <c r="AJ50"/>
      <c r="AK50"/>
      <c r="AL50"/>
      <c r="AM50"/>
      <c r="AN50"/>
    </row>
    <row r="51" spans="1:40" x14ac:dyDescent="0.25">
      <c r="A51" s="212" t="s">
        <v>338</v>
      </c>
      <c r="B51" s="220">
        <v>0</v>
      </c>
      <c r="C51" s="220">
        <v>0</v>
      </c>
      <c r="D51" s="220">
        <v>0</v>
      </c>
      <c r="E51" s="220">
        <v>0</v>
      </c>
      <c r="F51" s="220">
        <v>0</v>
      </c>
      <c r="G51" s="220">
        <v>0</v>
      </c>
      <c r="H51" s="220">
        <v>0</v>
      </c>
      <c r="I51" s="220">
        <v>0</v>
      </c>
      <c r="J51" s="220">
        <v>0</v>
      </c>
      <c r="K51" s="220">
        <v>0</v>
      </c>
      <c r="L51" s="220">
        <v>0</v>
      </c>
      <c r="M51" s="220">
        <v>0</v>
      </c>
      <c r="N51" s="220">
        <v>0</v>
      </c>
      <c r="O51" s="220">
        <v>0</v>
      </c>
      <c r="P51" s="220">
        <v>0</v>
      </c>
      <c r="Q51" s="220">
        <v>0</v>
      </c>
      <c r="R51" s="220">
        <v>0</v>
      </c>
      <c r="S51" s="220">
        <v>0</v>
      </c>
      <c r="T51" s="220">
        <v>0</v>
      </c>
      <c r="U51" s="220">
        <v>0</v>
      </c>
      <c r="V51" s="220">
        <v>0</v>
      </c>
      <c r="W51" s="220">
        <v>0</v>
      </c>
      <c r="X51" s="220">
        <v>0</v>
      </c>
      <c r="Y51" s="220">
        <v>0</v>
      </c>
      <c r="Z51" s="220">
        <v>0</v>
      </c>
      <c r="AA51" s="220">
        <v>0</v>
      </c>
      <c r="AB51" s="220">
        <v>0</v>
      </c>
      <c r="AC51"/>
      <c r="AD51"/>
      <c r="AE51"/>
      <c r="AF51"/>
      <c r="AG51"/>
      <c r="AH51"/>
      <c r="AI51"/>
      <c r="AJ51"/>
      <c r="AK51"/>
      <c r="AL51"/>
      <c r="AM51"/>
      <c r="AN51"/>
    </row>
    <row r="52" spans="1:40" ht="16.5" thickBot="1" x14ac:dyDescent="0.3">
      <c r="A52" s="216" t="s">
        <v>339</v>
      </c>
      <c r="B52" s="221">
        <f t="shared" ref="B52:Y52" si="4">AVERAGE(SUM(B49:B50),(SUM(B49:B50)-B51))*$B$38</f>
        <v>0</v>
      </c>
      <c r="C52" s="221">
        <f t="shared" si="4"/>
        <v>0</v>
      </c>
      <c r="D52" s="221">
        <f t="shared" si="4"/>
        <v>0</v>
      </c>
      <c r="E52" s="221">
        <f t="shared" si="4"/>
        <v>0</v>
      </c>
      <c r="F52" s="221">
        <f t="shared" si="4"/>
        <v>0</v>
      </c>
      <c r="G52" s="221">
        <f t="shared" si="4"/>
        <v>0</v>
      </c>
      <c r="H52" s="221">
        <f t="shared" si="4"/>
        <v>0</v>
      </c>
      <c r="I52" s="221">
        <f t="shared" si="4"/>
        <v>0</v>
      </c>
      <c r="J52" s="221">
        <f t="shared" si="4"/>
        <v>0</v>
      </c>
      <c r="K52" s="221">
        <f t="shared" si="4"/>
        <v>0</v>
      </c>
      <c r="L52" s="221">
        <f t="shared" si="4"/>
        <v>0</v>
      </c>
      <c r="M52" s="221">
        <f t="shared" si="4"/>
        <v>0</v>
      </c>
      <c r="N52" s="221">
        <f t="shared" si="4"/>
        <v>0</v>
      </c>
      <c r="O52" s="221">
        <f t="shared" si="4"/>
        <v>0</v>
      </c>
      <c r="P52" s="221">
        <f t="shared" si="4"/>
        <v>0</v>
      </c>
      <c r="Q52" s="221">
        <f t="shared" si="4"/>
        <v>0</v>
      </c>
      <c r="R52" s="221">
        <f t="shared" si="4"/>
        <v>0</v>
      </c>
      <c r="S52" s="221">
        <f t="shared" si="4"/>
        <v>0</v>
      </c>
      <c r="T52" s="221">
        <f t="shared" si="4"/>
        <v>0</v>
      </c>
      <c r="U52" s="221">
        <f t="shared" si="4"/>
        <v>0</v>
      </c>
      <c r="V52" s="221">
        <f t="shared" si="4"/>
        <v>0</v>
      </c>
      <c r="W52" s="221">
        <f t="shared" si="4"/>
        <v>0</v>
      </c>
      <c r="X52" s="221">
        <f t="shared" si="4"/>
        <v>0</v>
      </c>
      <c r="Y52" s="221">
        <f t="shared" si="4"/>
        <v>0</v>
      </c>
      <c r="Z52" s="221">
        <f t="shared" ref="Z52:AB52" si="5">AVERAGE(SUM(Z49:Z50),(SUM(Z49:Z50)-Z51))*$B$38</f>
        <v>0</v>
      </c>
      <c r="AA52" s="221">
        <f t="shared" si="5"/>
        <v>0</v>
      </c>
      <c r="AB52" s="221">
        <f t="shared" si="5"/>
        <v>0</v>
      </c>
      <c r="AC52"/>
      <c r="AD52"/>
      <c r="AE52"/>
      <c r="AF52"/>
      <c r="AG52"/>
      <c r="AH52"/>
      <c r="AI52"/>
      <c r="AJ52"/>
      <c r="AK52"/>
      <c r="AL52"/>
      <c r="AM52"/>
      <c r="AN52"/>
    </row>
    <row r="53" spans="1:40" ht="16.5" thickBot="1" x14ac:dyDescent="0.3">
      <c r="A53" s="196"/>
      <c r="B53" s="222"/>
      <c r="C53" s="222"/>
      <c r="D53" s="222"/>
      <c r="E53" s="222"/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22"/>
      <c r="Z53" s="222"/>
      <c r="AA53" s="222"/>
      <c r="AB53" s="222"/>
      <c r="AC53"/>
      <c r="AD53"/>
      <c r="AE53"/>
      <c r="AF53"/>
      <c r="AG53"/>
      <c r="AH53"/>
      <c r="AI53"/>
      <c r="AJ53"/>
      <c r="AK53"/>
      <c r="AL53"/>
      <c r="AM53"/>
      <c r="AN53"/>
    </row>
    <row r="54" spans="1:40" x14ac:dyDescent="0.25">
      <c r="A54" s="219" t="s">
        <v>340</v>
      </c>
      <c r="B54" s="211">
        <f t="shared" ref="B54:AB54" si="6">B43</f>
        <v>2020</v>
      </c>
      <c r="C54" s="211">
        <f t="shared" si="6"/>
        <v>2021</v>
      </c>
      <c r="D54" s="211">
        <f t="shared" si="6"/>
        <v>2022</v>
      </c>
      <c r="E54" s="211">
        <f t="shared" si="6"/>
        <v>2023</v>
      </c>
      <c r="F54" s="211">
        <f t="shared" si="6"/>
        <v>2024</v>
      </c>
      <c r="G54" s="211">
        <f t="shared" si="6"/>
        <v>2025</v>
      </c>
      <c r="H54" s="211">
        <f t="shared" si="6"/>
        <v>2026</v>
      </c>
      <c r="I54" s="211">
        <f t="shared" si="6"/>
        <v>2027</v>
      </c>
      <c r="J54" s="211">
        <f t="shared" si="6"/>
        <v>2028</v>
      </c>
      <c r="K54" s="211">
        <f t="shared" si="6"/>
        <v>2029</v>
      </c>
      <c r="L54" s="211">
        <f t="shared" si="6"/>
        <v>2030</v>
      </c>
      <c r="M54" s="211">
        <f t="shared" si="6"/>
        <v>2031</v>
      </c>
      <c r="N54" s="211">
        <f t="shared" si="6"/>
        <v>2032</v>
      </c>
      <c r="O54" s="211">
        <f t="shared" si="6"/>
        <v>2033</v>
      </c>
      <c r="P54" s="211">
        <f t="shared" si="6"/>
        <v>2034</v>
      </c>
      <c r="Q54" s="211">
        <f t="shared" si="6"/>
        <v>2035</v>
      </c>
      <c r="R54" s="211">
        <f t="shared" si="6"/>
        <v>2036</v>
      </c>
      <c r="S54" s="211">
        <f t="shared" si="6"/>
        <v>2037</v>
      </c>
      <c r="T54" s="211">
        <f t="shared" si="6"/>
        <v>2038</v>
      </c>
      <c r="U54" s="211">
        <f t="shared" si="6"/>
        <v>2039</v>
      </c>
      <c r="V54" s="211">
        <f t="shared" si="6"/>
        <v>2040</v>
      </c>
      <c r="W54" s="211">
        <f t="shared" si="6"/>
        <v>2041</v>
      </c>
      <c r="X54" s="211">
        <f t="shared" si="6"/>
        <v>2042</v>
      </c>
      <c r="Y54" s="211">
        <f t="shared" si="6"/>
        <v>2043</v>
      </c>
      <c r="Z54" s="211">
        <f t="shared" si="6"/>
        <v>2044</v>
      </c>
      <c r="AA54" s="211">
        <f t="shared" si="6"/>
        <v>2045</v>
      </c>
      <c r="AB54" s="211">
        <f t="shared" si="6"/>
        <v>2046</v>
      </c>
      <c r="AC54"/>
      <c r="AD54"/>
      <c r="AE54"/>
      <c r="AF54"/>
      <c r="AG54"/>
      <c r="AH54"/>
      <c r="AI54"/>
      <c r="AJ54"/>
      <c r="AK54"/>
      <c r="AL54"/>
      <c r="AM54"/>
      <c r="AN54"/>
    </row>
    <row r="55" spans="1:40" ht="15" x14ac:dyDescent="0.25">
      <c r="A55" s="223" t="s">
        <v>341</v>
      </c>
      <c r="B55" s="224">
        <f t="shared" ref="B55:AB55" si="7">B46*$B$24</f>
        <v>0</v>
      </c>
      <c r="C55" s="224">
        <f t="shared" si="7"/>
        <v>0</v>
      </c>
      <c r="D55" s="224">
        <f t="shared" si="7"/>
        <v>983527.06112509069</v>
      </c>
      <c r="E55" s="224">
        <f t="shared" si="7"/>
        <v>2026065.7459176865</v>
      </c>
      <c r="F55" s="224">
        <f t="shared" si="7"/>
        <v>4215432.3909563394</v>
      </c>
      <c r="G55" s="224">
        <f t="shared" si="7"/>
        <v>6578186.4197828043</v>
      </c>
      <c r="H55" s="224">
        <f t="shared" si="7"/>
        <v>9124979.3969631605</v>
      </c>
      <c r="I55" s="224">
        <f t="shared" si="7"/>
        <v>11867058.201118926</v>
      </c>
      <c r="J55" s="224">
        <f t="shared" si="7"/>
        <v>14816296.83816538</v>
      </c>
      <c r="K55" s="224">
        <f t="shared" si="7"/>
        <v>17985229.91500856</v>
      </c>
      <c r="L55" s="224">
        <f t="shared" si="7"/>
        <v>21387087.859244488</v>
      </c>
      <c r="M55" s="224">
        <f t="shared" si="7"/>
        <v>25035833.974775247</v>
      </c>
      <c r="N55" s="224">
        <f t="shared" si="7"/>
        <v>28946203.427847363</v>
      </c>
      <c r="O55" s="224">
        <f t="shared" si="7"/>
        <v>33133744.262863208</v>
      </c>
      <c r="P55" s="224">
        <f t="shared" si="7"/>
        <v>37614860.552377887</v>
      </c>
      <c r="Q55" s="224">
        <f t="shared" si="7"/>
        <v>42406857.791036285</v>
      </c>
      <c r="R55" s="224">
        <f t="shared" si="7"/>
        <v>47527990.64881251</v>
      </c>
      <c r="S55" s="224">
        <f t="shared" si="7"/>
        <v>52997513.204798259</v>
      </c>
      <c r="T55" s="224">
        <f t="shared" si="7"/>
        <v>58835731.78899157</v>
      </c>
      <c r="U55" s="224">
        <f t="shared" si="7"/>
        <v>65064060.566026524</v>
      </c>
      <c r="V55" s="224">
        <f t="shared" si="7"/>
        <v>71705080.001634479</v>
      </c>
      <c r="W55" s="224">
        <f t="shared" si="7"/>
        <v>79026168.66980122</v>
      </c>
      <c r="X55" s="224">
        <f t="shared" si="7"/>
        <v>87094740.490987569</v>
      </c>
      <c r="Y55" s="224">
        <f t="shared" si="7"/>
        <v>95987113.495117933</v>
      </c>
      <c r="Z55" s="224">
        <f t="shared" si="7"/>
        <v>105787397.78296883</v>
      </c>
      <c r="AA55" s="224">
        <f t="shared" si="7"/>
        <v>116588291.09661011</v>
      </c>
      <c r="AB55" s="224">
        <f t="shared" si="7"/>
        <v>128491955.61757447</v>
      </c>
      <c r="AC55"/>
      <c r="AD55"/>
      <c r="AE55"/>
      <c r="AF55"/>
      <c r="AG55"/>
      <c r="AH55"/>
      <c r="AI55"/>
      <c r="AJ55"/>
      <c r="AK55"/>
      <c r="AL55"/>
      <c r="AM55"/>
      <c r="AN55"/>
    </row>
    <row r="56" spans="1:40" x14ac:dyDescent="0.25">
      <c r="A56" s="212" t="s">
        <v>342</v>
      </c>
      <c r="B56" s="225">
        <f t="shared" ref="B56:Y56" si="8">SUM(B57:B62)</f>
        <v>0</v>
      </c>
      <c r="C56" s="225">
        <f t="shared" si="8"/>
        <v>0</v>
      </c>
      <c r="D56" s="225">
        <f t="shared" si="8"/>
        <v>-396872.07302418503</v>
      </c>
      <c r="E56" s="225">
        <f t="shared" si="8"/>
        <v>-392236.30439966323</v>
      </c>
      <c r="F56" s="225">
        <f t="shared" si="8"/>
        <v>-387972.22807872441</v>
      </c>
      <c r="G56" s="225">
        <f t="shared" si="8"/>
        <v>-384100.54732270935</v>
      </c>
      <c r="H56" s="225">
        <f t="shared" si="8"/>
        <v>-380643.11856467032</v>
      </c>
      <c r="I56" s="225">
        <f t="shared" si="8"/>
        <v>-377623.0156406957</v>
      </c>
      <c r="J56" s="225">
        <f t="shared" si="8"/>
        <v>-375064.59760004852</v>
      </c>
      <c r="K56" s="225">
        <f t="shared" si="8"/>
        <v>-372993.5802901421</v>
      </c>
      <c r="L56" s="225">
        <f t="shared" si="8"/>
        <v>-371437.11193240184</v>
      </c>
      <c r="M56" s="225">
        <f t="shared" si="8"/>
        <v>-370423.85290309793</v>
      </c>
      <c r="N56" s="225">
        <f t="shared" si="8"/>
        <v>-369984.05996175809</v>
      </c>
      <c r="O56" s="225">
        <f t="shared" si="8"/>
        <v>-370149.67516937602</v>
      </c>
      <c r="P56" s="225">
        <f>SUM(P57:P62)</f>
        <v>-370954.419760435</v>
      </c>
      <c r="Q56" s="225">
        <f t="shared" si="8"/>
        <v>-372433.89324109122</v>
      </c>
      <c r="R56" s="225">
        <f t="shared" si="8"/>
        <v>-374625.67801052274</v>
      </c>
      <c r="S56" s="225">
        <f t="shared" si="8"/>
        <v>-377569.44980779686</v>
      </c>
      <c r="T56" s="225">
        <f t="shared" si="8"/>
        <v>-381307.09430998703</v>
      </c>
      <c r="U56" s="225">
        <f t="shared" si="8"/>
        <v>-385882.83022708015</v>
      </c>
      <c r="V56" s="225">
        <f t="shared" si="8"/>
        <v>-391343.33925075643</v>
      </c>
      <c r="W56" s="225">
        <f t="shared" si="8"/>
        <v>-397737.9032429803</v>
      </c>
      <c r="X56" s="225">
        <f t="shared" si="8"/>
        <v>-405118.54906536045</v>
      </c>
      <c r="Y56" s="225">
        <f t="shared" si="8"/>
        <v>-413540.201476641</v>
      </c>
      <c r="Z56" s="225">
        <f t="shared" ref="Z56:AB56" si="9">SUM(Z57:Z62)</f>
        <v>-423060.84454269789</v>
      </c>
      <c r="AA56" s="225">
        <f t="shared" si="9"/>
        <v>-433741.69204356044</v>
      </c>
      <c r="AB56" s="225">
        <f t="shared" si="9"/>
        <v>-445647.36736652389</v>
      </c>
      <c r="AC56"/>
      <c r="AD56"/>
      <c r="AE56"/>
      <c r="AF56"/>
      <c r="AG56"/>
      <c r="AH56"/>
      <c r="AI56"/>
      <c r="AJ56"/>
      <c r="AK56"/>
      <c r="AL56"/>
      <c r="AM56"/>
      <c r="AN56"/>
    </row>
    <row r="57" spans="1:40" x14ac:dyDescent="0.25">
      <c r="A57" s="226" t="s">
        <v>343</v>
      </c>
      <c r="B57" s="225">
        <v>0</v>
      </c>
      <c r="C57" s="225">
        <v>0</v>
      </c>
      <c r="D57" s="225">
        <v>0</v>
      </c>
      <c r="E57" s="225">
        <v>0</v>
      </c>
      <c r="F57" s="225">
        <v>0</v>
      </c>
      <c r="G57" s="225">
        <v>0</v>
      </c>
      <c r="H57" s="225">
        <v>0</v>
      </c>
      <c r="I57" s="225">
        <v>0</v>
      </c>
      <c r="J57" s="225">
        <v>0</v>
      </c>
      <c r="K57" s="225">
        <v>0</v>
      </c>
      <c r="L57" s="225">
        <v>0</v>
      </c>
      <c r="M57" s="225">
        <v>0</v>
      </c>
      <c r="N57" s="225">
        <v>0</v>
      </c>
      <c r="O57" s="225">
        <v>0</v>
      </c>
      <c r="P57" s="225">
        <v>0</v>
      </c>
      <c r="Q57" s="225">
        <v>0</v>
      </c>
      <c r="R57" s="225">
        <v>0</v>
      </c>
      <c r="S57" s="225">
        <v>0</v>
      </c>
      <c r="T57" s="225">
        <v>0</v>
      </c>
      <c r="U57" s="225">
        <v>0</v>
      </c>
      <c r="V57" s="225">
        <v>0</v>
      </c>
      <c r="W57" s="225">
        <v>0</v>
      </c>
      <c r="X57" s="225">
        <v>0</v>
      </c>
      <c r="Y57" s="225">
        <v>0</v>
      </c>
      <c r="Z57" s="225">
        <v>0</v>
      </c>
      <c r="AA57" s="225">
        <v>0</v>
      </c>
      <c r="AB57" s="225">
        <v>0</v>
      </c>
      <c r="AC57"/>
      <c r="AD57"/>
      <c r="AE57"/>
      <c r="AF57"/>
      <c r="AG57"/>
      <c r="AH57"/>
      <c r="AI57"/>
      <c r="AJ57"/>
      <c r="AK57"/>
      <c r="AL57"/>
      <c r="AM57"/>
      <c r="AN57"/>
    </row>
    <row r="58" spans="1:40" x14ac:dyDescent="0.25">
      <c r="A58" s="226" t="str">
        <f>A28</f>
        <v>Прочие расходы при эксплуатации объекта, руб. без НДС</v>
      </c>
      <c r="B58" s="225">
        <v>0</v>
      </c>
      <c r="C58" s="225">
        <v>0</v>
      </c>
      <c r="D58" s="225">
        <v>0</v>
      </c>
      <c r="E58" s="225">
        <v>0</v>
      </c>
      <c r="F58" s="225">
        <v>0</v>
      </c>
      <c r="G58" s="225">
        <v>0</v>
      </c>
      <c r="H58" s="225">
        <v>0</v>
      </c>
      <c r="I58" s="225">
        <v>0</v>
      </c>
      <c r="J58" s="225">
        <v>0</v>
      </c>
      <c r="K58" s="225">
        <v>0</v>
      </c>
      <c r="L58" s="225">
        <v>0</v>
      </c>
      <c r="M58" s="225">
        <v>0</v>
      </c>
      <c r="N58" s="225">
        <v>0</v>
      </c>
      <c r="O58" s="225">
        <v>0</v>
      </c>
      <c r="P58" s="225">
        <v>0</v>
      </c>
      <c r="Q58" s="225">
        <v>0</v>
      </c>
      <c r="R58" s="225">
        <v>0</v>
      </c>
      <c r="S58" s="225">
        <v>0</v>
      </c>
      <c r="T58" s="225">
        <v>0</v>
      </c>
      <c r="U58" s="225">
        <v>0</v>
      </c>
      <c r="V58" s="225">
        <v>0</v>
      </c>
      <c r="W58" s="225">
        <v>0</v>
      </c>
      <c r="X58" s="225">
        <v>0</v>
      </c>
      <c r="Y58" s="225">
        <v>0</v>
      </c>
      <c r="Z58" s="225">
        <v>0</v>
      </c>
      <c r="AA58" s="225">
        <v>0</v>
      </c>
      <c r="AB58" s="225">
        <v>0</v>
      </c>
      <c r="AC58"/>
      <c r="AD58"/>
      <c r="AE58"/>
      <c r="AF58"/>
      <c r="AG58"/>
      <c r="AH58"/>
      <c r="AI58"/>
      <c r="AJ58"/>
      <c r="AK58"/>
      <c r="AL58"/>
      <c r="AM58"/>
      <c r="AN58"/>
    </row>
    <row r="59" spans="1:40" s="218" customFormat="1" x14ac:dyDescent="0.25">
      <c r="A59" s="226" t="s">
        <v>447</v>
      </c>
      <c r="B59" s="225">
        <f>-IF(B$43&lt;=$B$26,0,$B$31*(1+B$45)*$B$24)</f>
        <v>0</v>
      </c>
      <c r="C59" s="225">
        <f>-IF(C$43&lt;=$B$26,0,$B$31*(1+C$45)*$B$24)</f>
        <v>0</v>
      </c>
      <c r="D59" s="225">
        <v>-119804.513024185</v>
      </c>
      <c r="E59" s="225">
        <v>-126477.6243996632</v>
      </c>
      <c r="F59" s="225">
        <v>-133522.42807872439</v>
      </c>
      <c r="G59" s="225">
        <v>-140959.6273227093</v>
      </c>
      <c r="H59" s="225">
        <v>-148811.07856467032</v>
      </c>
      <c r="I59" s="225">
        <v>-157099.85564069569</v>
      </c>
      <c r="J59" s="225">
        <v>-165850.3176000485</v>
      </c>
      <c r="K59" s="225">
        <v>-175088.1802901421</v>
      </c>
      <c r="L59" s="225">
        <v>-184840.59193240182</v>
      </c>
      <c r="M59" s="225">
        <v>-195136.21290309791</v>
      </c>
      <c r="N59" s="225">
        <v>-206005.29996175811</v>
      </c>
      <c r="O59" s="225">
        <v>-217479.79516937601</v>
      </c>
      <c r="P59" s="225">
        <v>-229593.419760435</v>
      </c>
      <c r="Q59" s="225">
        <v>-242381.7732410912</v>
      </c>
      <c r="R59" s="225">
        <v>-255882.43801052272</v>
      </c>
      <c r="S59" s="225">
        <v>-270135.08980779682</v>
      </c>
      <c r="T59" s="225">
        <v>-285181.614309987</v>
      </c>
      <c r="U59" s="225">
        <v>-301066.23022708017</v>
      </c>
      <c r="V59" s="225">
        <v>-317835.6192507564</v>
      </c>
      <c r="W59" s="225">
        <v>-335539.06324298028</v>
      </c>
      <c r="X59" s="225">
        <v>-354228.58906536043</v>
      </c>
      <c r="Y59" s="225">
        <v>-373959.12147664098</v>
      </c>
      <c r="Z59" s="225">
        <v>-394788.64454269788</v>
      </c>
      <c r="AA59" s="225">
        <v>-416778.37204356043</v>
      </c>
      <c r="AB59" s="225">
        <v>-439992.92736652389</v>
      </c>
      <c r="AC59"/>
      <c r="AD59"/>
      <c r="AE59"/>
      <c r="AF59"/>
      <c r="AG59"/>
      <c r="AH59"/>
      <c r="AI59"/>
      <c r="AJ59"/>
      <c r="AK59"/>
      <c r="AL59"/>
      <c r="AM59"/>
      <c r="AN59"/>
    </row>
    <row r="60" spans="1:40" s="218" customFormat="1" x14ac:dyDescent="0.25">
      <c r="A60" s="226" t="s">
        <v>448</v>
      </c>
      <c r="B60" s="225">
        <f>-$B$33*(1+B$45)*$B$24*365</f>
        <v>0</v>
      </c>
      <c r="C60" s="225">
        <f>-$B$33*(1+C$45)*$B$24*365</f>
        <v>0</v>
      </c>
      <c r="D60" s="225">
        <v>0</v>
      </c>
      <c r="E60" s="225">
        <v>0</v>
      </c>
      <c r="F60" s="225">
        <v>0</v>
      </c>
      <c r="G60" s="225">
        <v>0</v>
      </c>
      <c r="H60" s="225">
        <v>0</v>
      </c>
      <c r="I60" s="225">
        <v>0</v>
      </c>
      <c r="J60" s="225">
        <v>0</v>
      </c>
      <c r="K60" s="225">
        <v>0</v>
      </c>
      <c r="L60" s="225">
        <v>0</v>
      </c>
      <c r="M60" s="225">
        <v>0</v>
      </c>
      <c r="N60" s="225">
        <v>0</v>
      </c>
      <c r="O60" s="225">
        <v>0</v>
      </c>
      <c r="P60" s="225">
        <v>0</v>
      </c>
      <c r="Q60" s="225">
        <v>0</v>
      </c>
      <c r="R60" s="225">
        <v>0</v>
      </c>
      <c r="S60" s="225">
        <v>0</v>
      </c>
      <c r="T60" s="225">
        <v>0</v>
      </c>
      <c r="U60" s="225">
        <v>0</v>
      </c>
      <c r="V60" s="225">
        <v>0</v>
      </c>
      <c r="W60" s="225">
        <v>0</v>
      </c>
      <c r="X60" s="225">
        <v>0</v>
      </c>
      <c r="Y60" s="225">
        <v>0</v>
      </c>
      <c r="Z60" s="225">
        <v>0</v>
      </c>
      <c r="AA60" s="225">
        <v>0</v>
      </c>
      <c r="AB60" s="225">
        <v>0</v>
      </c>
      <c r="AC60"/>
      <c r="AD60"/>
      <c r="AE60"/>
      <c r="AF60"/>
      <c r="AG60"/>
      <c r="AH60"/>
      <c r="AI60"/>
      <c r="AJ60"/>
      <c r="AK60"/>
      <c r="AL60"/>
      <c r="AM60"/>
      <c r="AN60"/>
    </row>
    <row r="61" spans="1:40" s="218" customFormat="1" x14ac:dyDescent="0.25">
      <c r="A61" s="226" t="str">
        <f>A34</f>
        <v>Прочие расходы (ФОТ), руб. без НДС в месяц</v>
      </c>
      <c r="B61" s="225">
        <f t="shared" ref="B61:E61" si="10">-IF(B$45=0,0,$B$34*(1+B$45)*12)</f>
        <v>0</v>
      </c>
      <c r="C61" s="225">
        <f t="shared" si="10"/>
        <v>0</v>
      </c>
      <c r="D61" s="225">
        <f t="shared" si="10"/>
        <v>0</v>
      </c>
      <c r="E61" s="225">
        <f t="shared" si="10"/>
        <v>0</v>
      </c>
      <c r="F61" s="225">
        <f>-IF(F$45=0,0,$B$34*(1+F$45)*12)</f>
        <v>0</v>
      </c>
      <c r="G61" s="225">
        <f t="shared" ref="G61:AB61" si="11">-IF(G$45=0,0,$B$34*(1+G$45)*12)</f>
        <v>0</v>
      </c>
      <c r="H61" s="225">
        <f t="shared" si="11"/>
        <v>0</v>
      </c>
      <c r="I61" s="225">
        <f t="shared" si="11"/>
        <v>0</v>
      </c>
      <c r="J61" s="225">
        <f t="shared" si="11"/>
        <v>0</v>
      </c>
      <c r="K61" s="225">
        <f t="shared" si="11"/>
        <v>0</v>
      </c>
      <c r="L61" s="225">
        <f t="shared" si="11"/>
        <v>0</v>
      </c>
      <c r="M61" s="225">
        <f t="shared" si="11"/>
        <v>0</v>
      </c>
      <c r="N61" s="225">
        <f t="shared" si="11"/>
        <v>0</v>
      </c>
      <c r="O61" s="225">
        <f t="shared" si="11"/>
        <v>0</v>
      </c>
      <c r="P61" s="225">
        <f t="shared" si="11"/>
        <v>0</v>
      </c>
      <c r="Q61" s="225">
        <f t="shared" si="11"/>
        <v>0</v>
      </c>
      <c r="R61" s="225">
        <f t="shared" si="11"/>
        <v>0</v>
      </c>
      <c r="S61" s="225">
        <f t="shared" si="11"/>
        <v>0</v>
      </c>
      <c r="T61" s="225">
        <f t="shared" si="11"/>
        <v>0</v>
      </c>
      <c r="U61" s="225">
        <f t="shared" si="11"/>
        <v>0</v>
      </c>
      <c r="V61" s="225">
        <f t="shared" si="11"/>
        <v>0</v>
      </c>
      <c r="W61" s="225">
        <f t="shared" si="11"/>
        <v>0</v>
      </c>
      <c r="X61" s="225">
        <f t="shared" si="11"/>
        <v>0</v>
      </c>
      <c r="Y61" s="225">
        <f t="shared" si="11"/>
        <v>0</v>
      </c>
      <c r="Z61" s="225">
        <f t="shared" si="11"/>
        <v>0</v>
      </c>
      <c r="AA61" s="225">
        <f t="shared" si="11"/>
        <v>0</v>
      </c>
      <c r="AB61" s="225">
        <f t="shared" si="11"/>
        <v>0</v>
      </c>
      <c r="AC61"/>
      <c r="AD61"/>
      <c r="AE61"/>
      <c r="AF61"/>
      <c r="AG61"/>
      <c r="AH61"/>
      <c r="AI61"/>
      <c r="AJ61"/>
      <c r="AK61"/>
      <c r="AL61"/>
      <c r="AM61"/>
      <c r="AN61"/>
    </row>
    <row r="62" spans="1:40" s="218" customFormat="1" x14ac:dyDescent="0.25">
      <c r="A62" s="226" t="s">
        <v>344</v>
      </c>
      <c r="B62" s="225">
        <f>-B93</f>
        <v>0</v>
      </c>
      <c r="C62" s="225">
        <f t="shared" ref="C62:AB62" si="12">-C93</f>
        <v>0</v>
      </c>
      <c r="D62" s="225">
        <f t="shared" si="12"/>
        <v>-277067.56000000006</v>
      </c>
      <c r="E62" s="225">
        <f t="shared" si="12"/>
        <v>-265758.68000000005</v>
      </c>
      <c r="F62" s="225">
        <f t="shared" si="12"/>
        <v>-254449.80000000002</v>
      </c>
      <c r="G62" s="225">
        <f t="shared" si="12"/>
        <v>-243140.92</v>
      </c>
      <c r="H62" s="225">
        <f t="shared" si="12"/>
        <v>-231832.04000000004</v>
      </c>
      <c r="I62" s="225">
        <f t="shared" si="12"/>
        <v>-220523.16000000003</v>
      </c>
      <c r="J62" s="225">
        <f t="shared" si="12"/>
        <v>-209214.28000000003</v>
      </c>
      <c r="K62" s="225">
        <f t="shared" si="12"/>
        <v>-197905.40000000002</v>
      </c>
      <c r="L62" s="225">
        <f t="shared" si="12"/>
        <v>-186596.52000000002</v>
      </c>
      <c r="M62" s="225">
        <f t="shared" si="12"/>
        <v>-175287.64</v>
      </c>
      <c r="N62" s="225">
        <f t="shared" si="12"/>
        <v>-163978.76</v>
      </c>
      <c r="O62" s="225">
        <f t="shared" si="12"/>
        <v>-152669.88</v>
      </c>
      <c r="P62" s="225">
        <f t="shared" si="12"/>
        <v>-141361</v>
      </c>
      <c r="Q62" s="225">
        <f t="shared" si="12"/>
        <v>-130052.12000000001</v>
      </c>
      <c r="R62" s="225">
        <f t="shared" si="12"/>
        <v>-118743.24</v>
      </c>
      <c r="S62" s="225">
        <f t="shared" si="12"/>
        <v>-107434.36000000002</v>
      </c>
      <c r="T62" s="225">
        <f t="shared" si="12"/>
        <v>-96125.48000000001</v>
      </c>
      <c r="U62" s="225">
        <f t="shared" si="12"/>
        <v>-84816.6</v>
      </c>
      <c r="V62" s="225">
        <f t="shared" si="12"/>
        <v>-73507.72</v>
      </c>
      <c r="W62" s="225">
        <f t="shared" si="12"/>
        <v>-62198.840000000004</v>
      </c>
      <c r="X62" s="225">
        <f t="shared" si="12"/>
        <v>-50889.960000000006</v>
      </c>
      <c r="Y62" s="225">
        <f t="shared" si="12"/>
        <v>-39581.08</v>
      </c>
      <c r="Z62" s="225">
        <f t="shared" si="12"/>
        <v>-28272.200000000004</v>
      </c>
      <c r="AA62" s="225">
        <f t="shared" si="12"/>
        <v>-16963.320000000003</v>
      </c>
      <c r="AB62" s="225">
        <f t="shared" si="12"/>
        <v>-5654.4400000000005</v>
      </c>
      <c r="AC62"/>
      <c r="AD62"/>
      <c r="AE62"/>
      <c r="AF62"/>
      <c r="AG62"/>
      <c r="AH62"/>
      <c r="AI62"/>
      <c r="AJ62"/>
      <c r="AK62"/>
      <c r="AL62"/>
      <c r="AM62"/>
      <c r="AN62"/>
    </row>
    <row r="63" spans="1:40" ht="15" x14ac:dyDescent="0.25">
      <c r="A63" s="227" t="s">
        <v>345</v>
      </c>
      <c r="B63" s="224">
        <f t="shared" ref="B63:AB63" si="13">B55+B56</f>
        <v>0</v>
      </c>
      <c r="C63" s="224">
        <f t="shared" si="13"/>
        <v>0</v>
      </c>
      <c r="D63" s="224">
        <f t="shared" si="13"/>
        <v>586654.98810090567</v>
      </c>
      <c r="E63" s="224">
        <f t="shared" si="13"/>
        <v>1633829.4415180231</v>
      </c>
      <c r="F63" s="224">
        <f t="shared" si="13"/>
        <v>3827460.1628776151</v>
      </c>
      <c r="G63" s="224">
        <f t="shared" si="13"/>
        <v>6194085.8724600952</v>
      </c>
      <c r="H63" s="224">
        <f t="shared" si="13"/>
        <v>8744336.2783984896</v>
      </c>
      <c r="I63" s="224">
        <f t="shared" si="13"/>
        <v>11489435.185478229</v>
      </c>
      <c r="J63" s="224">
        <f t="shared" si="13"/>
        <v>14441232.240565332</v>
      </c>
      <c r="K63" s="224">
        <f t="shared" si="13"/>
        <v>17612236.334718417</v>
      </c>
      <c r="L63" s="224">
        <f t="shared" si="13"/>
        <v>21015650.747312088</v>
      </c>
      <c r="M63" s="224">
        <f t="shared" si="13"/>
        <v>24665410.121872149</v>
      </c>
      <c r="N63" s="224">
        <f t="shared" si="13"/>
        <v>28576219.367885605</v>
      </c>
      <c r="O63" s="224">
        <f t="shared" si="13"/>
        <v>32763594.587693833</v>
      </c>
      <c r="P63" s="224">
        <f t="shared" si="13"/>
        <v>37243906.132617451</v>
      </c>
      <c r="Q63" s="224">
        <f t="shared" si="13"/>
        <v>42034423.897795193</v>
      </c>
      <c r="R63" s="224">
        <f t="shared" si="13"/>
        <v>47153364.970801987</v>
      </c>
      <c r="S63" s="224">
        <f t="shared" si="13"/>
        <v>52619943.754990458</v>
      </c>
      <c r="T63" s="224">
        <f t="shared" si="13"/>
        <v>58454424.694681585</v>
      </c>
      <c r="U63" s="224">
        <f t="shared" si="13"/>
        <v>64678177.735799447</v>
      </c>
      <c r="V63" s="224">
        <f t="shared" si="13"/>
        <v>71313736.66238372</v>
      </c>
      <c r="W63" s="224">
        <f t="shared" si="13"/>
        <v>78628430.766558245</v>
      </c>
      <c r="X63" s="224">
        <f t="shared" si="13"/>
        <v>86689621.941922203</v>
      </c>
      <c r="Y63" s="224">
        <f t="shared" si="13"/>
        <v>95573573.293641299</v>
      </c>
      <c r="Z63" s="224">
        <f t="shared" si="13"/>
        <v>105364336.93842614</v>
      </c>
      <c r="AA63" s="224">
        <f t="shared" si="13"/>
        <v>116154549.40456656</v>
      </c>
      <c r="AB63" s="224">
        <f t="shared" si="13"/>
        <v>128046308.25020795</v>
      </c>
      <c r="AC63"/>
      <c r="AD63"/>
      <c r="AE63"/>
      <c r="AF63"/>
      <c r="AG63"/>
      <c r="AH63"/>
      <c r="AI63"/>
      <c r="AJ63"/>
      <c r="AK63"/>
      <c r="AL63"/>
      <c r="AM63"/>
      <c r="AN63"/>
    </row>
    <row r="64" spans="1:40" s="229" customFormat="1" x14ac:dyDescent="0.25">
      <c r="A64" s="228" t="s">
        <v>346</v>
      </c>
      <c r="B64" s="225"/>
      <c r="C64" s="225">
        <v>0</v>
      </c>
      <c r="D64" s="225">
        <f>IF(-SUM($B$78:D78)=$B$21,(-($B$21+$B$22)*$B$24/$B$23),0)</f>
        <v>-514040</v>
      </c>
      <c r="E64" s="225">
        <f>IF(-SUM($B$78:E78)=$B$21,(-($B$21+$B$22)*$B$24/$B$23),0)</f>
        <v>-514040</v>
      </c>
      <c r="F64" s="225">
        <f>IF(-SUM($B$78:F78)=$B$21,(-($B$21+$B$22)*$B$24/$B$23),0)</f>
        <v>-514040</v>
      </c>
      <c r="G64" s="225">
        <f>IF(-SUM($B$78:G78)=$B$21,(-($B$21+$B$22)*$B$24/$B$23),0)</f>
        <v>-514040</v>
      </c>
      <c r="H64" s="225">
        <f>IF(-SUM($B$78:H78)=$B$21,(-($B$21+$B$22)*$B$24/$B$23),0)</f>
        <v>-514040</v>
      </c>
      <c r="I64" s="225">
        <f>IF(-SUM($B$78:I78)=$B$21,(-($B$21+$B$22)*$B$24/$B$23),0)</f>
        <v>-514040</v>
      </c>
      <c r="J64" s="225">
        <f>IF(-SUM($B$78:J78)=$B$21,(-($B$21+$B$22)*$B$24/$B$23),0)</f>
        <v>-514040</v>
      </c>
      <c r="K64" s="225">
        <f>IF(-SUM($B$78:K78)=$B$21,(-($B$21+$B$22)*$B$24/$B$23),0)</f>
        <v>-514040</v>
      </c>
      <c r="L64" s="225">
        <f>IF(-SUM($B$78:L78)=$B$21,(-($B$21+$B$22)*$B$24/$B$23),0)</f>
        <v>-514040</v>
      </c>
      <c r="M64" s="225">
        <f>IF(-SUM($B$78:M78)=$B$21,(-($B$21+$B$22)*$B$24/$B$23),0)</f>
        <v>-514040</v>
      </c>
      <c r="N64" s="225">
        <f>IF(-SUM($B$78:N78)=$B$21,(-($B$21+$B$22)*$B$24/$B$23),0)</f>
        <v>-514040</v>
      </c>
      <c r="O64" s="225">
        <f>IF(-SUM($B$78:O78)=$B$21,(-($B$21+$B$22)*$B$24/$B$23),0)</f>
        <v>-514040</v>
      </c>
      <c r="P64" s="225">
        <f>IF(-SUM($B$78:P78)=$B$21,(-($B$21+$B$22)*$B$24/$B$23),0)</f>
        <v>-514040</v>
      </c>
      <c r="Q64" s="225">
        <f>IF(-SUM($B$78:Q78)=$B$21,(-($B$21+$B$22)*$B$24/$B$23),0)</f>
        <v>-514040</v>
      </c>
      <c r="R64" s="225">
        <f>IF(-SUM($B$78:R78)=$B$21,(-($B$21+$B$22)*$B$24/$B$23),0)</f>
        <v>-514040</v>
      </c>
      <c r="S64" s="225">
        <f>IF(-SUM($B$78:S78)=$B$21,(-($B$21+$B$22)*$B$24/$B$23),0)</f>
        <v>-514040</v>
      </c>
      <c r="T64" s="225">
        <f>IF(-SUM($B$78:T78)=$B$21,(-($B$21+$B$22)*$B$24/$B$23),0)</f>
        <v>-514040</v>
      </c>
      <c r="U64" s="225">
        <f>IF(-SUM($B$78:U78)=$B$21,(-($B$21+$B$22)*$B$24/$B$23),0)</f>
        <v>-514040</v>
      </c>
      <c r="V64" s="225">
        <f>IF(-SUM($B$78:V78)=$B$21,(-($B$21+$B$22)*$B$24/$B$23),0)</f>
        <v>-514040</v>
      </c>
      <c r="W64" s="225">
        <f>IF(-SUM($B$78:W78)=$B$21,(-($B$21+$B$22)*$B$24/$B$23),0)</f>
        <v>-514040</v>
      </c>
      <c r="X64" s="225">
        <f>IF(-SUM($B$78:X78)=$B$21,(-($B$21+$B$22)*$B$24/$B$23),0)</f>
        <v>-514040</v>
      </c>
      <c r="Y64" s="225">
        <f>IF(-SUM($B$78:Y78)=$B$21,(-($B$21+$B$22)*$B$24/$B$23),0)</f>
        <v>-514040</v>
      </c>
      <c r="Z64" s="225">
        <f>IF(-SUM($B$78:Z78)=$B$21,(-($B$21+$B$22)*$B$24/$B$23),0)</f>
        <v>-514040</v>
      </c>
      <c r="AA64" s="225">
        <f>IF(-SUM($B$78:AA78)=$B$21,(-($B$21+$B$22)*$B$24/$B$23),0)</f>
        <v>-514040</v>
      </c>
      <c r="AB64" s="225">
        <f>IF(-SUM($B$78:AB78)=$B$21,(-($B$21+$B$22)*$B$24/$B$23),0)</f>
        <v>-514040</v>
      </c>
      <c r="AC64"/>
      <c r="AD64"/>
      <c r="AE64"/>
      <c r="AF64"/>
      <c r="AG64"/>
      <c r="AH64"/>
      <c r="AI64"/>
      <c r="AJ64"/>
      <c r="AK64"/>
      <c r="AL64"/>
      <c r="AM64"/>
      <c r="AN64"/>
    </row>
    <row r="65" spans="1:40" ht="15" x14ac:dyDescent="0.25">
      <c r="A65" s="227" t="s">
        <v>347</v>
      </c>
      <c r="B65" s="224">
        <f t="shared" ref="B65:AB65" si="14">B63+B64</f>
        <v>0</v>
      </c>
      <c r="C65" s="224">
        <f t="shared" si="14"/>
        <v>0</v>
      </c>
      <c r="D65" s="224">
        <f t="shared" si="14"/>
        <v>72614.98810090567</v>
      </c>
      <c r="E65" s="224">
        <f t="shared" si="14"/>
        <v>1119789.4415180231</v>
      </c>
      <c r="F65" s="224">
        <f t="shared" si="14"/>
        <v>3313420.1628776151</v>
      </c>
      <c r="G65" s="224">
        <f t="shared" si="14"/>
        <v>5680045.8724600952</v>
      </c>
      <c r="H65" s="224">
        <f t="shared" si="14"/>
        <v>8230296.2783984896</v>
      </c>
      <c r="I65" s="224">
        <f t="shared" si="14"/>
        <v>10975395.185478229</v>
      </c>
      <c r="J65" s="224">
        <f t="shared" si="14"/>
        <v>13927192.240565332</v>
      </c>
      <c r="K65" s="224">
        <f t="shared" si="14"/>
        <v>17098196.334718417</v>
      </c>
      <c r="L65" s="224">
        <f t="shared" si="14"/>
        <v>20501610.747312088</v>
      </c>
      <c r="M65" s="224">
        <f t="shared" si="14"/>
        <v>24151370.121872149</v>
      </c>
      <c r="N65" s="224">
        <f t="shared" si="14"/>
        <v>28062179.367885605</v>
      </c>
      <c r="O65" s="224">
        <f t="shared" si="14"/>
        <v>32249554.587693833</v>
      </c>
      <c r="P65" s="224">
        <f t="shared" si="14"/>
        <v>36729866.132617451</v>
      </c>
      <c r="Q65" s="224">
        <f t="shared" si="14"/>
        <v>41520383.897795193</v>
      </c>
      <c r="R65" s="224">
        <f t="shared" si="14"/>
        <v>46639324.970801987</v>
      </c>
      <c r="S65" s="224">
        <f t="shared" si="14"/>
        <v>52105903.754990458</v>
      </c>
      <c r="T65" s="224">
        <f t="shared" si="14"/>
        <v>57940384.694681585</v>
      </c>
      <c r="U65" s="224">
        <f t="shared" si="14"/>
        <v>64164137.735799447</v>
      </c>
      <c r="V65" s="224">
        <f t="shared" si="14"/>
        <v>70799696.66238372</v>
      </c>
      <c r="W65" s="224">
        <f t="shared" si="14"/>
        <v>78114390.766558245</v>
      </c>
      <c r="X65" s="224">
        <f t="shared" si="14"/>
        <v>86175581.941922203</v>
      </c>
      <c r="Y65" s="224">
        <f t="shared" si="14"/>
        <v>95059533.293641299</v>
      </c>
      <c r="Z65" s="224">
        <f t="shared" si="14"/>
        <v>104850296.93842614</v>
      </c>
      <c r="AA65" s="224">
        <f t="shared" si="14"/>
        <v>115640509.40456656</v>
      </c>
      <c r="AB65" s="224">
        <f t="shared" si="14"/>
        <v>127532268.25020795</v>
      </c>
      <c r="AC65"/>
      <c r="AD65"/>
      <c r="AE65"/>
      <c r="AF65"/>
      <c r="AG65"/>
      <c r="AH65"/>
      <c r="AI65"/>
      <c r="AJ65"/>
      <c r="AK65"/>
      <c r="AL65"/>
      <c r="AM65"/>
      <c r="AN65"/>
    </row>
    <row r="66" spans="1:40" x14ac:dyDescent="0.25">
      <c r="A66" s="228" t="s">
        <v>348</v>
      </c>
      <c r="B66" s="225">
        <f t="shared" ref="B66:AB66" si="15">-B52</f>
        <v>0</v>
      </c>
      <c r="C66" s="225">
        <f t="shared" si="15"/>
        <v>0</v>
      </c>
      <c r="D66" s="225">
        <f t="shared" si="15"/>
        <v>0</v>
      </c>
      <c r="E66" s="225">
        <f t="shared" si="15"/>
        <v>0</v>
      </c>
      <c r="F66" s="225">
        <f t="shared" si="15"/>
        <v>0</v>
      </c>
      <c r="G66" s="225">
        <f t="shared" si="15"/>
        <v>0</v>
      </c>
      <c r="H66" s="225">
        <f t="shared" si="15"/>
        <v>0</v>
      </c>
      <c r="I66" s="225">
        <f t="shared" si="15"/>
        <v>0</v>
      </c>
      <c r="J66" s="225">
        <f t="shared" si="15"/>
        <v>0</v>
      </c>
      <c r="K66" s="225">
        <f t="shared" si="15"/>
        <v>0</v>
      </c>
      <c r="L66" s="225">
        <f t="shared" si="15"/>
        <v>0</v>
      </c>
      <c r="M66" s="225">
        <f t="shared" si="15"/>
        <v>0</v>
      </c>
      <c r="N66" s="225">
        <f t="shared" si="15"/>
        <v>0</v>
      </c>
      <c r="O66" s="225">
        <f t="shared" si="15"/>
        <v>0</v>
      </c>
      <c r="P66" s="225">
        <f t="shared" si="15"/>
        <v>0</v>
      </c>
      <c r="Q66" s="225">
        <f t="shared" si="15"/>
        <v>0</v>
      </c>
      <c r="R66" s="225">
        <f t="shared" si="15"/>
        <v>0</v>
      </c>
      <c r="S66" s="225">
        <f t="shared" si="15"/>
        <v>0</v>
      </c>
      <c r="T66" s="225">
        <f t="shared" si="15"/>
        <v>0</v>
      </c>
      <c r="U66" s="225">
        <f t="shared" si="15"/>
        <v>0</v>
      </c>
      <c r="V66" s="225">
        <f t="shared" si="15"/>
        <v>0</v>
      </c>
      <c r="W66" s="225">
        <f t="shared" si="15"/>
        <v>0</v>
      </c>
      <c r="X66" s="225">
        <f t="shared" si="15"/>
        <v>0</v>
      </c>
      <c r="Y66" s="225">
        <f t="shared" si="15"/>
        <v>0</v>
      </c>
      <c r="Z66" s="225">
        <f t="shared" si="15"/>
        <v>0</v>
      </c>
      <c r="AA66" s="225">
        <f t="shared" si="15"/>
        <v>0</v>
      </c>
      <c r="AB66" s="225">
        <f t="shared" si="15"/>
        <v>0</v>
      </c>
      <c r="AC66"/>
      <c r="AD66"/>
      <c r="AE66"/>
      <c r="AF66"/>
      <c r="AG66"/>
      <c r="AH66"/>
      <c r="AI66"/>
      <c r="AJ66"/>
      <c r="AK66"/>
      <c r="AL66"/>
      <c r="AM66"/>
      <c r="AN66"/>
    </row>
    <row r="67" spans="1:40" ht="15" x14ac:dyDescent="0.25">
      <c r="A67" s="227" t="s">
        <v>349</v>
      </c>
      <c r="B67" s="224">
        <f t="shared" ref="B67:AB67" si="16">B65+B66</f>
        <v>0</v>
      </c>
      <c r="C67" s="224">
        <f t="shared" si="16"/>
        <v>0</v>
      </c>
      <c r="D67" s="224">
        <f t="shared" si="16"/>
        <v>72614.98810090567</v>
      </c>
      <c r="E67" s="224">
        <f t="shared" si="16"/>
        <v>1119789.4415180231</v>
      </c>
      <c r="F67" s="224">
        <f t="shared" si="16"/>
        <v>3313420.1628776151</v>
      </c>
      <c r="G67" s="224">
        <f t="shared" si="16"/>
        <v>5680045.8724600952</v>
      </c>
      <c r="H67" s="224">
        <f t="shared" si="16"/>
        <v>8230296.2783984896</v>
      </c>
      <c r="I67" s="224">
        <f t="shared" si="16"/>
        <v>10975395.185478229</v>
      </c>
      <c r="J67" s="224">
        <f t="shared" si="16"/>
        <v>13927192.240565332</v>
      </c>
      <c r="K67" s="224">
        <f t="shared" si="16"/>
        <v>17098196.334718417</v>
      </c>
      <c r="L67" s="224">
        <f t="shared" si="16"/>
        <v>20501610.747312088</v>
      </c>
      <c r="M67" s="224">
        <f t="shared" si="16"/>
        <v>24151370.121872149</v>
      </c>
      <c r="N67" s="224">
        <f t="shared" si="16"/>
        <v>28062179.367885605</v>
      </c>
      <c r="O67" s="224">
        <f t="shared" si="16"/>
        <v>32249554.587693833</v>
      </c>
      <c r="P67" s="224">
        <f t="shared" si="16"/>
        <v>36729866.132617451</v>
      </c>
      <c r="Q67" s="224">
        <f t="shared" si="16"/>
        <v>41520383.897795193</v>
      </c>
      <c r="R67" s="224">
        <f t="shared" si="16"/>
        <v>46639324.970801987</v>
      </c>
      <c r="S67" s="224">
        <f t="shared" si="16"/>
        <v>52105903.754990458</v>
      </c>
      <c r="T67" s="224">
        <f t="shared" si="16"/>
        <v>57940384.694681585</v>
      </c>
      <c r="U67" s="224">
        <f t="shared" si="16"/>
        <v>64164137.735799447</v>
      </c>
      <c r="V67" s="224">
        <f t="shared" si="16"/>
        <v>70799696.66238372</v>
      </c>
      <c r="W67" s="224">
        <f t="shared" si="16"/>
        <v>78114390.766558245</v>
      </c>
      <c r="X67" s="224">
        <f t="shared" si="16"/>
        <v>86175581.941922203</v>
      </c>
      <c r="Y67" s="224">
        <f t="shared" si="16"/>
        <v>95059533.293641299</v>
      </c>
      <c r="Z67" s="224">
        <f t="shared" si="16"/>
        <v>104850296.93842614</v>
      </c>
      <c r="AA67" s="224">
        <f t="shared" si="16"/>
        <v>115640509.40456656</v>
      </c>
      <c r="AB67" s="224">
        <f t="shared" si="16"/>
        <v>127532268.25020795</v>
      </c>
      <c r="AC67"/>
      <c r="AD67"/>
      <c r="AE67"/>
      <c r="AF67"/>
      <c r="AG67"/>
      <c r="AH67"/>
      <c r="AI67"/>
      <c r="AJ67"/>
      <c r="AK67"/>
      <c r="AL67"/>
      <c r="AM67"/>
      <c r="AN67"/>
    </row>
    <row r="68" spans="1:40" x14ac:dyDescent="0.25">
      <c r="A68" s="228" t="s">
        <v>321</v>
      </c>
      <c r="B68" s="225">
        <f t="shared" ref="B68:AB68" si="17">IF(B65&gt;0,-B67*$B$32,0)</f>
        <v>0</v>
      </c>
      <c r="C68" s="225">
        <f t="shared" si="17"/>
        <v>0</v>
      </c>
      <c r="D68" s="225">
        <f t="shared" si="17"/>
        <v>-14522.997620181135</v>
      </c>
      <c r="E68" s="225">
        <f t="shared" si="17"/>
        <v>-223957.88830360465</v>
      </c>
      <c r="F68" s="225">
        <f t="shared" si="17"/>
        <v>-662684.03257552302</v>
      </c>
      <c r="G68" s="225">
        <f t="shared" si="17"/>
        <v>-1136009.174492019</v>
      </c>
      <c r="H68" s="225">
        <f t="shared" si="17"/>
        <v>-1646059.255679698</v>
      </c>
      <c r="I68" s="225">
        <f t="shared" si="17"/>
        <v>-2195079.0370956459</v>
      </c>
      <c r="J68" s="225">
        <f t="shared" si="17"/>
        <v>-2785438.4481130666</v>
      </c>
      <c r="K68" s="225">
        <f t="shared" si="17"/>
        <v>-3419639.2669436838</v>
      </c>
      <c r="L68" s="225">
        <f t="shared" si="17"/>
        <v>-4100322.1494624177</v>
      </c>
      <c r="M68" s="225">
        <f t="shared" si="17"/>
        <v>-4830274.0243744301</v>
      </c>
      <c r="N68" s="225">
        <f t="shared" si="17"/>
        <v>-5612435.8735771216</v>
      </c>
      <c r="O68" s="225">
        <f t="shared" si="17"/>
        <v>-6449910.9175387667</v>
      </c>
      <c r="P68" s="225">
        <f t="shared" si="17"/>
        <v>-7345973.2265234906</v>
      </c>
      <c r="Q68" s="225">
        <f t="shared" si="17"/>
        <v>-8304076.7795590386</v>
      </c>
      <c r="R68" s="225">
        <f t="shared" si="17"/>
        <v>-9327864.994160397</v>
      </c>
      <c r="S68" s="225">
        <f t="shared" si="17"/>
        <v>-10421180.750998093</v>
      </c>
      <c r="T68" s="225">
        <f t="shared" si="17"/>
        <v>-11588076.938936317</v>
      </c>
      <c r="U68" s="225">
        <f t="shared" si="17"/>
        <v>-12832827.54715989</v>
      </c>
      <c r="V68" s="225">
        <f t="shared" si="17"/>
        <v>-14159939.332476744</v>
      </c>
      <c r="W68" s="225">
        <f t="shared" si="17"/>
        <v>-15622878.153311649</v>
      </c>
      <c r="X68" s="225">
        <f t="shared" si="17"/>
        <v>-17235116.388384443</v>
      </c>
      <c r="Y68" s="225">
        <f t="shared" si="17"/>
        <v>-19011906.658728261</v>
      </c>
      <c r="Z68" s="225">
        <f t="shared" si="17"/>
        <v>-20970059.387685228</v>
      </c>
      <c r="AA68" s="225">
        <f t="shared" si="17"/>
        <v>-23128101.880913313</v>
      </c>
      <c r="AB68" s="225">
        <f t="shared" si="17"/>
        <v>-25506453.650041591</v>
      </c>
      <c r="AC68"/>
      <c r="AD68"/>
      <c r="AE68"/>
      <c r="AF68"/>
      <c r="AG68"/>
      <c r="AH68"/>
      <c r="AI68"/>
      <c r="AJ68"/>
      <c r="AK68"/>
      <c r="AL68"/>
      <c r="AM68"/>
      <c r="AN68"/>
    </row>
    <row r="69" spans="1:40" thickBot="1" x14ac:dyDescent="0.3">
      <c r="A69" s="230" t="s">
        <v>350</v>
      </c>
      <c r="B69" s="231">
        <f t="shared" ref="B69:AB69" si="18">B67+B68</f>
        <v>0</v>
      </c>
      <c r="C69" s="231">
        <f t="shared" si="18"/>
        <v>0</v>
      </c>
      <c r="D69" s="231">
        <f t="shared" si="18"/>
        <v>58091.990480724533</v>
      </c>
      <c r="E69" s="231">
        <f t="shared" si="18"/>
        <v>895831.55321441847</v>
      </c>
      <c r="F69" s="231">
        <f t="shared" si="18"/>
        <v>2650736.1303020921</v>
      </c>
      <c r="G69" s="231">
        <f t="shared" si="18"/>
        <v>4544036.697968076</v>
      </c>
      <c r="H69" s="231">
        <f t="shared" si="18"/>
        <v>6584237.0227187918</v>
      </c>
      <c r="I69" s="231">
        <f t="shared" si="18"/>
        <v>8780316.1483825836</v>
      </c>
      <c r="J69" s="231">
        <f t="shared" si="18"/>
        <v>11141753.792452265</v>
      </c>
      <c r="K69" s="231">
        <f t="shared" si="18"/>
        <v>13678557.067774734</v>
      </c>
      <c r="L69" s="231">
        <f t="shared" si="18"/>
        <v>16401288.597849671</v>
      </c>
      <c r="M69" s="231">
        <f t="shared" si="18"/>
        <v>19321096.09749772</v>
      </c>
      <c r="N69" s="231">
        <f t="shared" si="18"/>
        <v>22449743.494308483</v>
      </c>
      <c r="O69" s="231">
        <f t="shared" si="18"/>
        <v>25799643.670155067</v>
      </c>
      <c r="P69" s="231">
        <f t="shared" si="18"/>
        <v>29383892.906093962</v>
      </c>
      <c r="Q69" s="231">
        <f t="shared" si="18"/>
        <v>33216307.118236154</v>
      </c>
      <c r="R69" s="231">
        <f t="shared" si="18"/>
        <v>37311459.976641588</v>
      </c>
      <c r="S69" s="231">
        <f t="shared" si="18"/>
        <v>41684723.003992364</v>
      </c>
      <c r="T69" s="231">
        <f t="shared" si="18"/>
        <v>46352307.755745269</v>
      </c>
      <c r="U69" s="231">
        <f t="shared" si="18"/>
        <v>51331310.188639559</v>
      </c>
      <c r="V69" s="231">
        <f t="shared" si="18"/>
        <v>56639757.329906978</v>
      </c>
      <c r="W69" s="231">
        <f t="shared" si="18"/>
        <v>62491512.613246597</v>
      </c>
      <c r="X69" s="231">
        <f t="shared" si="18"/>
        <v>68940465.553537756</v>
      </c>
      <c r="Y69" s="231">
        <f t="shared" si="18"/>
        <v>76047626.634913042</v>
      </c>
      <c r="Z69" s="231">
        <f t="shared" si="18"/>
        <v>83880237.550740913</v>
      </c>
      <c r="AA69" s="231">
        <f t="shared" si="18"/>
        <v>92512407.523653239</v>
      </c>
      <c r="AB69" s="231">
        <f t="shared" si="18"/>
        <v>102025814.60016635</v>
      </c>
      <c r="AC69"/>
      <c r="AD69"/>
      <c r="AE69"/>
      <c r="AF69"/>
      <c r="AG69"/>
      <c r="AH69"/>
      <c r="AI69"/>
      <c r="AJ69"/>
      <c r="AK69"/>
      <c r="AL69"/>
      <c r="AM69"/>
      <c r="AN69"/>
    </row>
    <row r="70" spans="1:40" ht="16.5" thickBot="1" x14ac:dyDescent="0.3">
      <c r="A70" s="232">
        <v>-1</v>
      </c>
      <c r="B70" s="233">
        <v>0</v>
      </c>
      <c r="C70" s="234">
        <v>1</v>
      </c>
      <c r="D70" s="234">
        <v>2</v>
      </c>
      <c r="E70" s="234">
        <v>3</v>
      </c>
      <c r="F70" s="234">
        <v>4</v>
      </c>
      <c r="G70" s="234">
        <v>5</v>
      </c>
      <c r="H70" s="234">
        <v>6</v>
      </c>
      <c r="I70" s="234">
        <v>7</v>
      </c>
      <c r="J70" s="234">
        <v>8</v>
      </c>
      <c r="K70" s="234">
        <v>9</v>
      </c>
      <c r="L70" s="234">
        <v>10</v>
      </c>
      <c r="M70" s="234">
        <v>11</v>
      </c>
      <c r="N70" s="234">
        <v>12</v>
      </c>
      <c r="O70" s="234">
        <v>13</v>
      </c>
      <c r="P70" s="234">
        <v>14</v>
      </c>
      <c r="Q70" s="234">
        <v>15</v>
      </c>
      <c r="R70" s="234">
        <v>16</v>
      </c>
      <c r="S70" s="234">
        <v>17</v>
      </c>
      <c r="T70" s="234">
        <v>18</v>
      </c>
      <c r="U70" s="234">
        <v>19</v>
      </c>
      <c r="V70" s="234">
        <v>20</v>
      </c>
      <c r="W70" s="234">
        <v>21</v>
      </c>
      <c r="X70" s="234">
        <v>22</v>
      </c>
      <c r="Y70" s="234">
        <v>23</v>
      </c>
      <c r="Z70" s="234">
        <v>24</v>
      </c>
      <c r="AA70" s="234">
        <v>25</v>
      </c>
      <c r="AB70" s="234">
        <v>26</v>
      </c>
      <c r="AC70"/>
      <c r="AD70"/>
      <c r="AE70"/>
      <c r="AF70"/>
      <c r="AG70"/>
      <c r="AH70"/>
      <c r="AI70"/>
      <c r="AJ70"/>
      <c r="AK70"/>
      <c r="AL70"/>
      <c r="AM70"/>
      <c r="AN70"/>
    </row>
    <row r="71" spans="1:40" x14ac:dyDescent="0.25">
      <c r="A71" s="219" t="s">
        <v>351</v>
      </c>
      <c r="B71" s="211">
        <v>1</v>
      </c>
      <c r="C71" s="211">
        <v>2</v>
      </c>
      <c r="D71" s="211">
        <v>3</v>
      </c>
      <c r="E71" s="211">
        <v>4</v>
      </c>
      <c r="F71" s="211">
        <v>5</v>
      </c>
      <c r="G71" s="211">
        <v>6</v>
      </c>
      <c r="H71" s="211">
        <v>7</v>
      </c>
      <c r="I71" s="211">
        <v>8</v>
      </c>
      <c r="J71" s="211">
        <v>9</v>
      </c>
      <c r="K71" s="211">
        <v>10</v>
      </c>
      <c r="L71" s="211">
        <v>11</v>
      </c>
      <c r="M71" s="211">
        <v>12</v>
      </c>
      <c r="N71" s="211">
        <v>13</v>
      </c>
      <c r="O71" s="211">
        <v>14</v>
      </c>
      <c r="P71" s="211">
        <v>15</v>
      </c>
      <c r="Q71" s="211">
        <v>16</v>
      </c>
      <c r="R71" s="211">
        <v>17</v>
      </c>
      <c r="S71" s="211">
        <v>18</v>
      </c>
      <c r="T71" s="211">
        <v>19</v>
      </c>
      <c r="U71" s="211">
        <v>20</v>
      </c>
      <c r="V71" s="211">
        <v>21</v>
      </c>
      <c r="W71" s="211">
        <v>22</v>
      </c>
      <c r="X71" s="211">
        <v>23</v>
      </c>
      <c r="Y71" s="211">
        <v>24</v>
      </c>
      <c r="Z71" s="211">
        <v>25</v>
      </c>
      <c r="AA71" s="211">
        <v>26</v>
      </c>
      <c r="AB71" s="211">
        <v>27</v>
      </c>
      <c r="AC71"/>
      <c r="AD71"/>
      <c r="AE71"/>
      <c r="AF71"/>
      <c r="AG71"/>
      <c r="AH71"/>
      <c r="AI71"/>
      <c r="AJ71"/>
      <c r="AK71"/>
      <c r="AL71"/>
      <c r="AM71"/>
      <c r="AN71"/>
    </row>
    <row r="72" spans="1:40" ht="15" x14ac:dyDescent="0.25">
      <c r="A72" s="223" t="s">
        <v>347</v>
      </c>
      <c r="B72" s="224">
        <f t="shared" ref="B72:AB72" si="19">B65</f>
        <v>0</v>
      </c>
      <c r="C72" s="224">
        <f t="shared" si="19"/>
        <v>0</v>
      </c>
      <c r="D72" s="224">
        <f t="shared" si="19"/>
        <v>72614.98810090567</v>
      </c>
      <c r="E72" s="224">
        <f t="shared" si="19"/>
        <v>1119789.4415180231</v>
      </c>
      <c r="F72" s="224">
        <f t="shared" si="19"/>
        <v>3313420.1628776151</v>
      </c>
      <c r="G72" s="224">
        <f t="shared" si="19"/>
        <v>5680045.8724600952</v>
      </c>
      <c r="H72" s="224">
        <f t="shared" si="19"/>
        <v>8230296.2783984896</v>
      </c>
      <c r="I72" s="224">
        <f t="shared" si="19"/>
        <v>10975395.185478229</v>
      </c>
      <c r="J72" s="224">
        <f t="shared" si="19"/>
        <v>13927192.240565332</v>
      </c>
      <c r="K72" s="224">
        <f t="shared" si="19"/>
        <v>17098196.334718417</v>
      </c>
      <c r="L72" s="224">
        <f t="shared" si="19"/>
        <v>20501610.747312088</v>
      </c>
      <c r="M72" s="224">
        <f t="shared" si="19"/>
        <v>24151370.121872149</v>
      </c>
      <c r="N72" s="224">
        <f t="shared" si="19"/>
        <v>28062179.367885605</v>
      </c>
      <c r="O72" s="224">
        <f t="shared" si="19"/>
        <v>32249554.587693833</v>
      </c>
      <c r="P72" s="224">
        <f t="shared" si="19"/>
        <v>36729866.132617451</v>
      </c>
      <c r="Q72" s="224">
        <f t="shared" si="19"/>
        <v>41520383.897795193</v>
      </c>
      <c r="R72" s="224">
        <f t="shared" si="19"/>
        <v>46639324.970801987</v>
      </c>
      <c r="S72" s="224">
        <f t="shared" si="19"/>
        <v>52105903.754990458</v>
      </c>
      <c r="T72" s="224">
        <f t="shared" si="19"/>
        <v>57940384.694681585</v>
      </c>
      <c r="U72" s="224">
        <f t="shared" si="19"/>
        <v>64164137.735799447</v>
      </c>
      <c r="V72" s="224">
        <f t="shared" si="19"/>
        <v>70799696.66238372</v>
      </c>
      <c r="W72" s="224">
        <f t="shared" si="19"/>
        <v>78114390.766558245</v>
      </c>
      <c r="X72" s="224">
        <f t="shared" si="19"/>
        <v>86175581.941922203</v>
      </c>
      <c r="Y72" s="224">
        <f t="shared" si="19"/>
        <v>95059533.293641299</v>
      </c>
      <c r="Z72" s="224">
        <f t="shared" si="19"/>
        <v>104850296.93842614</v>
      </c>
      <c r="AA72" s="224">
        <f t="shared" si="19"/>
        <v>115640509.40456656</v>
      </c>
      <c r="AB72" s="224">
        <f t="shared" si="19"/>
        <v>127532268.25020795</v>
      </c>
      <c r="AC72"/>
      <c r="AD72"/>
      <c r="AE72"/>
      <c r="AF72"/>
      <c r="AG72"/>
      <c r="AH72"/>
      <c r="AI72"/>
      <c r="AJ72"/>
      <c r="AK72"/>
      <c r="AL72"/>
      <c r="AM72"/>
      <c r="AN72"/>
    </row>
    <row r="73" spans="1:40" x14ac:dyDescent="0.25">
      <c r="A73" s="228" t="s">
        <v>346</v>
      </c>
      <c r="B73" s="225">
        <f t="shared" ref="B73:AB73" si="20">-B64</f>
        <v>0</v>
      </c>
      <c r="C73" s="225">
        <f t="shared" si="20"/>
        <v>0</v>
      </c>
      <c r="D73" s="225">
        <f t="shared" si="20"/>
        <v>514040</v>
      </c>
      <c r="E73" s="225">
        <f t="shared" si="20"/>
        <v>514040</v>
      </c>
      <c r="F73" s="225">
        <f t="shared" si="20"/>
        <v>514040</v>
      </c>
      <c r="G73" s="225">
        <f t="shared" si="20"/>
        <v>514040</v>
      </c>
      <c r="H73" s="225">
        <f t="shared" si="20"/>
        <v>514040</v>
      </c>
      <c r="I73" s="225">
        <f t="shared" si="20"/>
        <v>514040</v>
      </c>
      <c r="J73" s="225">
        <f t="shared" si="20"/>
        <v>514040</v>
      </c>
      <c r="K73" s="225">
        <f t="shared" si="20"/>
        <v>514040</v>
      </c>
      <c r="L73" s="225">
        <f t="shared" si="20"/>
        <v>514040</v>
      </c>
      <c r="M73" s="225">
        <f t="shared" si="20"/>
        <v>514040</v>
      </c>
      <c r="N73" s="225">
        <f t="shared" si="20"/>
        <v>514040</v>
      </c>
      <c r="O73" s="225">
        <f t="shared" si="20"/>
        <v>514040</v>
      </c>
      <c r="P73" s="225">
        <f t="shared" si="20"/>
        <v>514040</v>
      </c>
      <c r="Q73" s="225">
        <f t="shared" si="20"/>
        <v>514040</v>
      </c>
      <c r="R73" s="225">
        <f t="shared" si="20"/>
        <v>514040</v>
      </c>
      <c r="S73" s="225">
        <f t="shared" si="20"/>
        <v>514040</v>
      </c>
      <c r="T73" s="225">
        <f t="shared" si="20"/>
        <v>514040</v>
      </c>
      <c r="U73" s="225">
        <f t="shared" si="20"/>
        <v>514040</v>
      </c>
      <c r="V73" s="225">
        <f t="shared" si="20"/>
        <v>514040</v>
      </c>
      <c r="W73" s="225">
        <f t="shared" si="20"/>
        <v>514040</v>
      </c>
      <c r="X73" s="225">
        <f t="shared" si="20"/>
        <v>514040</v>
      </c>
      <c r="Y73" s="225">
        <f t="shared" si="20"/>
        <v>514040</v>
      </c>
      <c r="Z73" s="225">
        <f t="shared" si="20"/>
        <v>514040</v>
      </c>
      <c r="AA73" s="225">
        <f t="shared" si="20"/>
        <v>514040</v>
      </c>
      <c r="AB73" s="225">
        <f t="shared" si="20"/>
        <v>514040</v>
      </c>
      <c r="AC73"/>
      <c r="AD73"/>
      <c r="AE73"/>
      <c r="AF73"/>
      <c r="AG73"/>
      <c r="AH73"/>
      <c r="AI73"/>
      <c r="AJ73"/>
      <c r="AK73"/>
      <c r="AL73"/>
      <c r="AM73"/>
      <c r="AN73"/>
    </row>
    <row r="74" spans="1:40" x14ac:dyDescent="0.25">
      <c r="A74" s="228" t="s">
        <v>348</v>
      </c>
      <c r="B74" s="225">
        <f t="shared" ref="B74:AB74" si="21">B66</f>
        <v>0</v>
      </c>
      <c r="C74" s="225">
        <f t="shared" si="21"/>
        <v>0</v>
      </c>
      <c r="D74" s="225">
        <f t="shared" si="21"/>
        <v>0</v>
      </c>
      <c r="E74" s="225">
        <f t="shared" si="21"/>
        <v>0</v>
      </c>
      <c r="F74" s="225">
        <f t="shared" si="21"/>
        <v>0</v>
      </c>
      <c r="G74" s="225">
        <f t="shared" si="21"/>
        <v>0</v>
      </c>
      <c r="H74" s="225">
        <f t="shared" si="21"/>
        <v>0</v>
      </c>
      <c r="I74" s="225">
        <f t="shared" si="21"/>
        <v>0</v>
      </c>
      <c r="J74" s="225">
        <f t="shared" si="21"/>
        <v>0</v>
      </c>
      <c r="K74" s="225">
        <f t="shared" si="21"/>
        <v>0</v>
      </c>
      <c r="L74" s="225">
        <f t="shared" si="21"/>
        <v>0</v>
      </c>
      <c r="M74" s="225">
        <f t="shared" si="21"/>
        <v>0</v>
      </c>
      <c r="N74" s="225">
        <f t="shared" si="21"/>
        <v>0</v>
      </c>
      <c r="O74" s="225">
        <f t="shared" si="21"/>
        <v>0</v>
      </c>
      <c r="P74" s="225">
        <f t="shared" si="21"/>
        <v>0</v>
      </c>
      <c r="Q74" s="225">
        <f t="shared" si="21"/>
        <v>0</v>
      </c>
      <c r="R74" s="225">
        <f t="shared" si="21"/>
        <v>0</v>
      </c>
      <c r="S74" s="225">
        <f t="shared" si="21"/>
        <v>0</v>
      </c>
      <c r="T74" s="225">
        <f t="shared" si="21"/>
        <v>0</v>
      </c>
      <c r="U74" s="225">
        <f t="shared" si="21"/>
        <v>0</v>
      </c>
      <c r="V74" s="225">
        <f t="shared" si="21"/>
        <v>0</v>
      </c>
      <c r="W74" s="225">
        <f t="shared" si="21"/>
        <v>0</v>
      </c>
      <c r="X74" s="225">
        <f t="shared" si="21"/>
        <v>0</v>
      </c>
      <c r="Y74" s="225">
        <f t="shared" si="21"/>
        <v>0</v>
      </c>
      <c r="Z74" s="225">
        <f t="shared" si="21"/>
        <v>0</v>
      </c>
      <c r="AA74" s="225">
        <f t="shared" si="21"/>
        <v>0</v>
      </c>
      <c r="AB74" s="225">
        <f t="shared" si="21"/>
        <v>0</v>
      </c>
      <c r="AC74"/>
      <c r="AD74"/>
      <c r="AE74"/>
      <c r="AF74"/>
      <c r="AG74"/>
      <c r="AH74"/>
      <c r="AI74"/>
      <c r="AJ74"/>
      <c r="AK74"/>
      <c r="AL74"/>
      <c r="AM74"/>
      <c r="AN74"/>
    </row>
    <row r="75" spans="1:40" x14ac:dyDescent="0.25">
      <c r="A75" s="228" t="s">
        <v>321</v>
      </c>
      <c r="B75" s="225">
        <f>IF(SUM(B55:B56,B64)&gt;0,-SUM(B55:B56,B64)*$B$32,0)</f>
        <v>0</v>
      </c>
      <c r="C75" s="225">
        <f>IF(SUM(C55:C56,C64)&gt;0,-SUM(C55:C56,C64)*$B$32,0)</f>
        <v>0</v>
      </c>
      <c r="D75" s="225">
        <f>IF(SUM(D55:D56,D64)&gt;0,-SUM(D55:D56,D64)*$B$32,0)</f>
        <v>-14522.997620181135</v>
      </c>
      <c r="E75" s="225">
        <f t="shared" ref="E75:AB75" si="22">IF(SUM(E55:E56,E64)&gt;0,-SUM(E55:E56,E64)*$B$32,0)</f>
        <v>-223957.88830360465</v>
      </c>
      <c r="F75" s="225">
        <f t="shared" si="22"/>
        <v>-662684.03257552302</v>
      </c>
      <c r="G75" s="225">
        <f t="shared" si="22"/>
        <v>-1136009.174492019</v>
      </c>
      <c r="H75" s="225">
        <f t="shared" si="22"/>
        <v>-1646059.255679698</v>
      </c>
      <c r="I75" s="225">
        <f t="shared" si="22"/>
        <v>-2195079.0370956459</v>
      </c>
      <c r="J75" s="225">
        <f t="shared" si="22"/>
        <v>-2785438.4481130666</v>
      </c>
      <c r="K75" s="225">
        <f t="shared" si="22"/>
        <v>-3419639.2669436838</v>
      </c>
      <c r="L75" s="225">
        <f t="shared" si="22"/>
        <v>-4100322.1494624177</v>
      </c>
      <c r="M75" s="225">
        <f t="shared" si="22"/>
        <v>-4830274.0243744301</v>
      </c>
      <c r="N75" s="225">
        <f t="shared" si="22"/>
        <v>-5612435.8735771216</v>
      </c>
      <c r="O75" s="225">
        <f t="shared" si="22"/>
        <v>-6449910.9175387667</v>
      </c>
      <c r="P75" s="225">
        <f t="shared" si="22"/>
        <v>-7345973.2265234906</v>
      </c>
      <c r="Q75" s="225">
        <f t="shared" si="22"/>
        <v>-8304076.7795590386</v>
      </c>
      <c r="R75" s="225">
        <f t="shared" si="22"/>
        <v>-9327864.994160397</v>
      </c>
      <c r="S75" s="225">
        <f t="shared" si="22"/>
        <v>-10421180.750998093</v>
      </c>
      <c r="T75" s="225">
        <f t="shared" si="22"/>
        <v>-11588076.938936317</v>
      </c>
      <c r="U75" s="225">
        <f t="shared" si="22"/>
        <v>-12832827.54715989</v>
      </c>
      <c r="V75" s="225">
        <f t="shared" si="22"/>
        <v>-14159939.332476744</v>
      </c>
      <c r="W75" s="225">
        <f t="shared" si="22"/>
        <v>-15622878.153311649</v>
      </c>
      <c r="X75" s="225">
        <f t="shared" si="22"/>
        <v>-17235116.388384443</v>
      </c>
      <c r="Y75" s="225">
        <f t="shared" si="22"/>
        <v>-19011906.658728261</v>
      </c>
      <c r="Z75" s="225">
        <f t="shared" si="22"/>
        <v>-20970059.387685228</v>
      </c>
      <c r="AA75" s="225">
        <f t="shared" si="22"/>
        <v>-23128101.880913313</v>
      </c>
      <c r="AB75" s="225">
        <f t="shared" si="22"/>
        <v>-25506453.650041591</v>
      </c>
      <c r="AC75"/>
      <c r="AD75"/>
      <c r="AE75"/>
      <c r="AF75"/>
      <c r="AG75"/>
      <c r="AH75"/>
      <c r="AI75"/>
      <c r="AJ75"/>
      <c r="AK75"/>
      <c r="AL75"/>
      <c r="AM75"/>
      <c r="AN75"/>
    </row>
    <row r="76" spans="1:40" x14ac:dyDescent="0.25">
      <c r="A76" s="228" t="s">
        <v>352</v>
      </c>
      <c r="B76" s="225"/>
      <c r="C76" s="225"/>
      <c r="D76" s="225"/>
      <c r="E76" s="225"/>
      <c r="F76" s="225"/>
      <c r="G76" s="225"/>
      <c r="H76" s="225"/>
      <c r="I76" s="225"/>
      <c r="J76" s="225"/>
      <c r="K76" s="225"/>
      <c r="L76" s="225"/>
      <c r="M76" s="225"/>
      <c r="N76" s="225"/>
      <c r="O76" s="225"/>
      <c r="P76" s="225"/>
      <c r="Q76" s="225"/>
      <c r="R76" s="225"/>
      <c r="S76" s="225"/>
      <c r="T76" s="225"/>
      <c r="U76" s="225"/>
      <c r="V76" s="225"/>
      <c r="W76" s="225"/>
      <c r="X76" s="225"/>
      <c r="Y76" s="225"/>
      <c r="Z76" s="225"/>
      <c r="AA76" s="225"/>
      <c r="AB76" s="225"/>
      <c r="AC76"/>
      <c r="AD76"/>
      <c r="AE76"/>
      <c r="AF76"/>
      <c r="AG76"/>
      <c r="AH76"/>
      <c r="AI76"/>
      <c r="AJ76"/>
      <c r="AK76"/>
      <c r="AL76"/>
      <c r="AM76"/>
      <c r="AN76"/>
    </row>
    <row r="77" spans="1:40" x14ac:dyDescent="0.25">
      <c r="A77" s="228" t="s">
        <v>353</v>
      </c>
      <c r="B77" s="225">
        <f>-B55*(B35)</f>
        <v>0</v>
      </c>
      <c r="C77" s="225">
        <f t="shared" ref="C77:AB77" si="23">-(C55-B55)*$B$35</f>
        <v>0</v>
      </c>
      <c r="D77" s="225">
        <f t="shared" si="23"/>
        <v>-98352.706112509069</v>
      </c>
      <c r="E77" s="225">
        <f t="shared" si="23"/>
        <v>-104253.86847925959</v>
      </c>
      <c r="F77" s="225">
        <f t="shared" si="23"/>
        <v>-218936.66450386532</v>
      </c>
      <c r="G77" s="225">
        <f t="shared" si="23"/>
        <v>-236275.40288264651</v>
      </c>
      <c r="H77" s="225">
        <f t="shared" si="23"/>
        <v>-254679.29771803564</v>
      </c>
      <c r="I77" s="225">
        <f t="shared" si="23"/>
        <v>-274207.88041557651</v>
      </c>
      <c r="J77" s="225">
        <f t="shared" si="23"/>
        <v>-294923.86370464548</v>
      </c>
      <c r="K77" s="225">
        <f t="shared" si="23"/>
        <v>-316893.30768431799</v>
      </c>
      <c r="L77" s="225">
        <f t="shared" si="23"/>
        <v>-340185.79442359286</v>
      </c>
      <c r="M77" s="225">
        <f t="shared" si="23"/>
        <v>-364874.61155307596</v>
      </c>
      <c r="N77" s="225">
        <f t="shared" si="23"/>
        <v>-391036.9453072116</v>
      </c>
      <c r="O77" s="225">
        <f t="shared" si="23"/>
        <v>-418754.08350158448</v>
      </c>
      <c r="P77" s="225">
        <f t="shared" si="23"/>
        <v>-448111.62895146798</v>
      </c>
      <c r="Q77" s="225">
        <f t="shared" si="23"/>
        <v>-479199.72386583989</v>
      </c>
      <c r="R77" s="225">
        <f t="shared" si="23"/>
        <v>-512113.28577762248</v>
      </c>
      <c r="S77" s="225">
        <f t="shared" si="23"/>
        <v>-546952.25559857488</v>
      </c>
      <c r="T77" s="225">
        <f t="shared" si="23"/>
        <v>-583821.85841933114</v>
      </c>
      <c r="U77" s="225">
        <f t="shared" si="23"/>
        <v>-622832.87770349532</v>
      </c>
      <c r="V77" s="225">
        <f t="shared" si="23"/>
        <v>-664101.94356079551</v>
      </c>
      <c r="W77" s="225">
        <f t="shared" si="23"/>
        <v>-732108.86681667424</v>
      </c>
      <c r="X77" s="225">
        <f t="shared" si="23"/>
        <v>-806857.18211863493</v>
      </c>
      <c r="Y77" s="225">
        <f t="shared" si="23"/>
        <v>-889237.30041303637</v>
      </c>
      <c r="Z77" s="225">
        <f t="shared" si="23"/>
        <v>-980028.42878509022</v>
      </c>
      <c r="AA77" s="225">
        <f t="shared" si="23"/>
        <v>-1080089.331364128</v>
      </c>
      <c r="AB77" s="225">
        <f t="shared" si="23"/>
        <v>-1190366.4520964355</v>
      </c>
      <c r="AC77"/>
      <c r="AD77"/>
      <c r="AE77"/>
      <c r="AF77"/>
      <c r="AG77"/>
      <c r="AH77"/>
      <c r="AI77"/>
      <c r="AJ77"/>
      <c r="AK77"/>
      <c r="AL77"/>
      <c r="AM77"/>
      <c r="AN77"/>
    </row>
    <row r="78" spans="1:40" x14ac:dyDescent="0.25">
      <c r="A78" s="228" t="s">
        <v>354</v>
      </c>
      <c r="B78" s="225">
        <v>0</v>
      </c>
      <c r="C78" s="225">
        <f>-1100000</f>
        <v>-1100000</v>
      </c>
      <c r="D78" s="225">
        <f>-12851000-C78</f>
        <v>-11751000</v>
      </c>
      <c r="E78" s="225">
        <v>0</v>
      </c>
      <c r="F78" s="225">
        <v>0</v>
      </c>
      <c r="G78" s="225">
        <v>0</v>
      </c>
      <c r="H78" s="225">
        <v>0</v>
      </c>
      <c r="I78" s="225">
        <v>0</v>
      </c>
      <c r="J78" s="225">
        <v>0</v>
      </c>
      <c r="K78" s="225">
        <v>0</v>
      </c>
      <c r="L78" s="225">
        <v>0</v>
      </c>
      <c r="M78" s="225">
        <v>0</v>
      </c>
      <c r="N78" s="225">
        <v>0</v>
      </c>
      <c r="O78" s="225">
        <v>0</v>
      </c>
      <c r="P78" s="225">
        <v>0</v>
      </c>
      <c r="Q78" s="225">
        <v>0</v>
      </c>
      <c r="R78" s="225">
        <v>0</v>
      </c>
      <c r="S78" s="225">
        <v>0</v>
      </c>
      <c r="T78" s="225">
        <v>0</v>
      </c>
      <c r="U78" s="225">
        <v>0</v>
      </c>
      <c r="V78" s="225">
        <v>0</v>
      </c>
      <c r="W78" s="225">
        <v>0</v>
      </c>
      <c r="X78" s="225">
        <v>0</v>
      </c>
      <c r="Y78" s="225">
        <v>0</v>
      </c>
      <c r="Z78" s="225">
        <v>0</v>
      </c>
      <c r="AA78" s="225">
        <v>0</v>
      </c>
      <c r="AB78" s="225">
        <v>0</v>
      </c>
      <c r="AC78"/>
      <c r="AD78"/>
      <c r="AE78"/>
      <c r="AF78"/>
      <c r="AG78"/>
      <c r="AH78"/>
      <c r="AI78"/>
      <c r="AJ78"/>
      <c r="AK78"/>
      <c r="AL78"/>
      <c r="AM78"/>
      <c r="AN78"/>
    </row>
    <row r="79" spans="1:40" x14ac:dyDescent="0.25">
      <c r="A79" s="228" t="s">
        <v>355</v>
      </c>
      <c r="B79" s="225"/>
      <c r="C79" s="225"/>
      <c r="D79" s="225">
        <f t="shared" ref="D79:AB79" si="24">D50-D51</f>
        <v>0</v>
      </c>
      <c r="E79" s="225">
        <f t="shared" si="24"/>
        <v>0</v>
      </c>
      <c r="F79" s="225">
        <f t="shared" si="24"/>
        <v>0</v>
      </c>
      <c r="G79" s="225">
        <f t="shared" si="24"/>
        <v>0</v>
      </c>
      <c r="H79" s="225">
        <f t="shared" si="24"/>
        <v>0</v>
      </c>
      <c r="I79" s="225">
        <f t="shared" si="24"/>
        <v>0</v>
      </c>
      <c r="J79" s="225">
        <f t="shared" si="24"/>
        <v>0</v>
      </c>
      <c r="K79" s="225">
        <f t="shared" si="24"/>
        <v>0</v>
      </c>
      <c r="L79" s="225">
        <f t="shared" si="24"/>
        <v>0</v>
      </c>
      <c r="M79" s="225">
        <f t="shared" si="24"/>
        <v>0</v>
      </c>
      <c r="N79" s="225">
        <f t="shared" si="24"/>
        <v>0</v>
      </c>
      <c r="O79" s="225">
        <f t="shared" si="24"/>
        <v>0</v>
      </c>
      <c r="P79" s="225">
        <f t="shared" si="24"/>
        <v>0</v>
      </c>
      <c r="Q79" s="225">
        <f t="shared" si="24"/>
        <v>0</v>
      </c>
      <c r="R79" s="225">
        <f t="shared" si="24"/>
        <v>0</v>
      </c>
      <c r="S79" s="225">
        <f t="shared" si="24"/>
        <v>0</v>
      </c>
      <c r="T79" s="225">
        <f t="shared" si="24"/>
        <v>0</v>
      </c>
      <c r="U79" s="225">
        <f t="shared" si="24"/>
        <v>0</v>
      </c>
      <c r="V79" s="225">
        <f t="shared" si="24"/>
        <v>0</v>
      </c>
      <c r="W79" s="225">
        <f t="shared" si="24"/>
        <v>0</v>
      </c>
      <c r="X79" s="225">
        <f t="shared" si="24"/>
        <v>0</v>
      </c>
      <c r="Y79" s="225">
        <f t="shared" si="24"/>
        <v>0</v>
      </c>
      <c r="Z79" s="225">
        <f t="shared" si="24"/>
        <v>0</v>
      </c>
      <c r="AA79" s="225">
        <f t="shared" si="24"/>
        <v>0</v>
      </c>
      <c r="AB79" s="225">
        <f t="shared" si="24"/>
        <v>0</v>
      </c>
      <c r="AC79"/>
      <c r="AD79"/>
      <c r="AE79"/>
      <c r="AF79"/>
      <c r="AG79"/>
      <c r="AH79"/>
      <c r="AI79"/>
      <c r="AJ79"/>
      <c r="AK79"/>
      <c r="AL79"/>
      <c r="AM79"/>
      <c r="AN79"/>
    </row>
    <row r="80" spans="1:40" ht="15" x14ac:dyDescent="0.25">
      <c r="A80" s="227" t="s">
        <v>356</v>
      </c>
      <c r="B80" s="224">
        <f t="shared" ref="B80:Y80" si="25">SUM(B72:B79)</f>
        <v>0</v>
      </c>
      <c r="C80" s="224">
        <f t="shared" si="25"/>
        <v>-1100000</v>
      </c>
      <c r="D80" s="224">
        <f t="shared" si="25"/>
        <v>-11277220.715631785</v>
      </c>
      <c r="E80" s="224">
        <f t="shared" si="25"/>
        <v>1305617.6847351589</v>
      </c>
      <c r="F80" s="224">
        <f t="shared" si="25"/>
        <v>2945839.4657982267</v>
      </c>
      <c r="G80" s="224">
        <f t="shared" si="25"/>
        <v>4821801.2950854292</v>
      </c>
      <c r="H80" s="224">
        <f t="shared" si="25"/>
        <v>6843597.7250007559</v>
      </c>
      <c r="I80" s="224">
        <f t="shared" si="25"/>
        <v>9020148.2679670081</v>
      </c>
      <c r="J80" s="224">
        <f t="shared" si="25"/>
        <v>11360869.928747619</v>
      </c>
      <c r="K80" s="224">
        <f t="shared" si="25"/>
        <v>13875703.760090416</v>
      </c>
      <c r="L80" s="224">
        <f t="shared" si="25"/>
        <v>16575142.803426078</v>
      </c>
      <c r="M80" s="224">
        <f t="shared" si="25"/>
        <v>19470261.485944644</v>
      </c>
      <c r="N80" s="224">
        <f t="shared" si="25"/>
        <v>22572746.549001273</v>
      </c>
      <c r="O80" s="224">
        <f t="shared" si="25"/>
        <v>25894929.586653482</v>
      </c>
      <c r="P80" s="224">
        <f t="shared" si="25"/>
        <v>29449821.277142495</v>
      </c>
      <c r="Q80" s="224">
        <f t="shared" si="25"/>
        <v>33251147.394370314</v>
      </c>
      <c r="R80" s="224">
        <f t="shared" si="25"/>
        <v>37313386.690863967</v>
      </c>
      <c r="S80" s="224">
        <f t="shared" si="25"/>
        <v>41651810.748393789</v>
      </c>
      <c r="T80" s="224">
        <f t="shared" si="25"/>
        <v>46282525.89732594</v>
      </c>
      <c r="U80" s="224">
        <f t="shared" si="25"/>
        <v>51222517.310936064</v>
      </c>
      <c r="V80" s="224">
        <f t="shared" si="25"/>
        <v>56489695.386346184</v>
      </c>
      <c r="W80" s="224">
        <f t="shared" si="25"/>
        <v>62273443.74642992</v>
      </c>
      <c r="X80" s="224">
        <f t="shared" si="25"/>
        <v>68647648.371419117</v>
      </c>
      <c r="Y80" s="224">
        <f t="shared" si="25"/>
        <v>75672429.3345</v>
      </c>
      <c r="Z80" s="224">
        <f t="shared" ref="Z80:AB80" si="26">SUM(Z72:Z79)</f>
        <v>83414249.121955827</v>
      </c>
      <c r="AA80" s="224">
        <f t="shared" si="26"/>
        <v>91946358.192289114</v>
      </c>
      <c r="AB80" s="224">
        <f t="shared" si="26"/>
        <v>101349488.14806992</v>
      </c>
      <c r="AC80"/>
      <c r="AD80"/>
      <c r="AE80"/>
      <c r="AF80"/>
      <c r="AG80"/>
      <c r="AH80"/>
      <c r="AI80"/>
      <c r="AJ80"/>
      <c r="AK80"/>
      <c r="AL80"/>
      <c r="AM80"/>
      <c r="AN80"/>
    </row>
    <row r="81" spans="1:40" ht="15" x14ac:dyDescent="0.25">
      <c r="A81" s="227" t="s">
        <v>357</v>
      </c>
      <c r="B81" s="224">
        <f>SUM($B$80:B80)</f>
        <v>0</v>
      </c>
      <c r="C81" s="224">
        <f>SUM($B$80:C80)</f>
        <v>-1100000</v>
      </c>
      <c r="D81" s="224">
        <f>SUM($B$80:D80)</f>
        <v>-12377220.715631785</v>
      </c>
      <c r="E81" s="224">
        <f>SUM($B$80:E80)</f>
        <v>-11071603.030896626</v>
      </c>
      <c r="F81" s="224">
        <f>SUM($B$80:F80)</f>
        <v>-8125763.5650983993</v>
      </c>
      <c r="G81" s="224">
        <f>SUM($B$80:G80)</f>
        <v>-3303962.2700129701</v>
      </c>
      <c r="H81" s="224">
        <f>SUM($B$80:H80)</f>
        <v>3539635.4549877858</v>
      </c>
      <c r="I81" s="224">
        <f>SUM($B$80:I80)</f>
        <v>12559783.722954795</v>
      </c>
      <c r="J81" s="224">
        <f>SUM($B$80:J80)</f>
        <v>23920653.651702411</v>
      </c>
      <c r="K81" s="224">
        <f>SUM($B$80:K80)</f>
        <v>37796357.41179283</v>
      </c>
      <c r="L81" s="224">
        <f>SUM($B$80:L80)</f>
        <v>54371500.215218909</v>
      </c>
      <c r="M81" s="224">
        <f>SUM($B$80:M80)</f>
        <v>73841761.70116356</v>
      </c>
      <c r="N81" s="224">
        <f>SUM($B$80:N80)</f>
        <v>96414508.250164837</v>
      </c>
      <c r="O81" s="224">
        <f>SUM($B$80:O80)</f>
        <v>122309437.83681832</v>
      </c>
      <c r="P81" s="224">
        <f>SUM($B$80:P80)</f>
        <v>151759259.1139608</v>
      </c>
      <c r="Q81" s="224">
        <f>SUM($B$80:Q80)</f>
        <v>185010406.50833112</v>
      </c>
      <c r="R81" s="224">
        <f>SUM($B$80:R80)</f>
        <v>222323793.19919509</v>
      </c>
      <c r="S81" s="224">
        <f>SUM($B$80:S80)</f>
        <v>263975603.94758886</v>
      </c>
      <c r="T81" s="224">
        <f>SUM($B$80:T80)</f>
        <v>310258129.84491479</v>
      </c>
      <c r="U81" s="224">
        <f>SUM($B$80:U80)</f>
        <v>361480647.15585089</v>
      </c>
      <c r="V81" s="224">
        <f>SUM($B$80:V80)</f>
        <v>417970342.54219705</v>
      </c>
      <c r="W81" s="224">
        <f>SUM($B$80:W80)</f>
        <v>480243786.28862697</v>
      </c>
      <c r="X81" s="224">
        <f>SUM($B$80:X80)</f>
        <v>548891434.6600461</v>
      </c>
      <c r="Y81" s="224">
        <f>SUM($B$80:Y80)</f>
        <v>624563863.99454606</v>
      </c>
      <c r="Z81" s="224">
        <f>SUM($B$80:Z80)</f>
        <v>707978113.11650193</v>
      </c>
      <c r="AA81" s="224">
        <f>SUM($B$80:AA80)</f>
        <v>799924471.30879104</v>
      </c>
      <c r="AB81" s="224">
        <f>SUM($B$80:AB80)</f>
        <v>901273959.45686102</v>
      </c>
      <c r="AC81"/>
      <c r="AD81"/>
      <c r="AE81"/>
      <c r="AF81"/>
      <c r="AG81"/>
      <c r="AH81"/>
      <c r="AI81"/>
      <c r="AJ81"/>
      <c r="AK81"/>
      <c r="AL81"/>
      <c r="AM81"/>
      <c r="AN81"/>
    </row>
    <row r="82" spans="1:40" x14ac:dyDescent="0.25">
      <c r="A82" s="228" t="s">
        <v>358</v>
      </c>
      <c r="B82" s="235">
        <f t="shared" ref="B82:AB82" si="27">1/POWER((1+$B$40),B70)</f>
        <v>1</v>
      </c>
      <c r="C82" s="235">
        <f t="shared" si="27"/>
        <v>0.90415913200723319</v>
      </c>
      <c r="D82" s="235">
        <f t="shared" si="27"/>
        <v>0.81750373599207338</v>
      </c>
      <c r="E82" s="235">
        <f t="shared" si="27"/>
        <v>0.73915346834726336</v>
      </c>
      <c r="F82" s="235">
        <f t="shared" si="27"/>
        <v>0.66831235836099756</v>
      </c>
      <c r="G82" s="235">
        <f t="shared" si="27"/>
        <v>0.60426072184538648</v>
      </c>
      <c r="H82" s="235">
        <f t="shared" si="27"/>
        <v>0.5463478497697889</v>
      </c>
      <c r="I82" s="235">
        <f t="shared" si="27"/>
        <v>0.49398539762187055</v>
      </c>
      <c r="J82" s="235">
        <f t="shared" si="27"/>
        <v>0.4466414083380385</v>
      </c>
      <c r="K82" s="235">
        <f t="shared" si="27"/>
        <v>0.40383490808140904</v>
      </c>
      <c r="L82" s="235">
        <f t="shared" si="27"/>
        <v>0.36513101996510761</v>
      </c>
      <c r="M82" s="235">
        <f t="shared" si="27"/>
        <v>0.33013654608056747</v>
      </c>
      <c r="N82" s="235">
        <f t="shared" si="27"/>
        <v>0.29849597294807184</v>
      </c>
      <c r="O82" s="235">
        <f t="shared" si="27"/>
        <v>0.26988785980838315</v>
      </c>
      <c r="P82" s="235">
        <f t="shared" si="27"/>
        <v>0.24402157306363756</v>
      </c>
      <c r="Q82" s="235">
        <f t="shared" si="27"/>
        <v>0.22063433369225818</v>
      </c>
      <c r="R82" s="235">
        <f t="shared" si="27"/>
        <v>0.19948854764218643</v>
      </c>
      <c r="S82" s="235">
        <f t="shared" si="27"/>
        <v>0.18036939208154287</v>
      </c>
      <c r="T82" s="235">
        <f t="shared" si="27"/>
        <v>0.16308263298512013</v>
      </c>
      <c r="U82" s="235">
        <f t="shared" si="27"/>
        <v>0.14745265188528039</v>
      </c>
      <c r="V82" s="235">
        <f t="shared" si="27"/>
        <v>0.13332066174075982</v>
      </c>
      <c r="W82" s="235">
        <f t="shared" si="27"/>
        <v>0.12054309379815534</v>
      </c>
      <c r="X82" s="235">
        <f t="shared" si="27"/>
        <v>0.10899013905800663</v>
      </c>
      <c r="Y82" s="235">
        <f>1/POWER((1+$B$40),Y70)</f>
        <v>9.8544429528034938E-2</v>
      </c>
      <c r="Z82" s="235">
        <f>1/POWER((1+$B$40),Z70)</f>
        <v>8.9099845866216026E-2</v>
      </c>
      <c r="AA82" s="235">
        <f t="shared" si="27"/>
        <v>8.0560439300376138E-2</v>
      </c>
      <c r="AB82" s="235">
        <f t="shared" si="27"/>
        <v>7.2839456871949496E-2</v>
      </c>
      <c r="AC82"/>
      <c r="AD82"/>
      <c r="AE82"/>
      <c r="AF82"/>
      <c r="AG82"/>
      <c r="AH82"/>
      <c r="AI82"/>
      <c r="AJ82"/>
      <c r="AK82"/>
      <c r="AL82"/>
      <c r="AM82"/>
      <c r="AN82"/>
    </row>
    <row r="83" spans="1:40" ht="15" x14ac:dyDescent="0.25">
      <c r="A83" s="223" t="s">
        <v>359</v>
      </c>
      <c r="B83" s="224">
        <f t="shared" ref="B83:AB83" si="28">B80*B82</f>
        <v>0</v>
      </c>
      <c r="C83" s="224">
        <f t="shared" si="28"/>
        <v>-994575.04520795646</v>
      </c>
      <c r="D83" s="224">
        <f t="shared" si="28"/>
        <v>-9219170.066636188</v>
      </c>
      <c r="E83" s="224">
        <f t="shared" si="28"/>
        <v>965051.84000751656</v>
      </c>
      <c r="F83" s="224">
        <f t="shared" si="28"/>
        <v>1968740.9207405141</v>
      </c>
      <c r="G83" s="224">
        <f t="shared" si="28"/>
        <v>2913625.131163341</v>
      </c>
      <c r="H83" s="224">
        <f t="shared" si="28"/>
        <v>3738984.901743582</v>
      </c>
      <c r="I83" s="224">
        <f t="shared" si="28"/>
        <v>4455821.5287599098</v>
      </c>
      <c r="J83" s="224">
        <f t="shared" si="28"/>
        <v>5074234.944921108</v>
      </c>
      <c r="K83" s="224">
        <f t="shared" si="28"/>
        <v>5603493.5525209755</v>
      </c>
      <c r="L83" s="224">
        <f t="shared" si="28"/>
        <v>6052098.7978822766</v>
      </c>
      <c r="M83" s="224">
        <f t="shared" si="28"/>
        <v>6427844.878255262</v>
      </c>
      <c r="N83" s="224">
        <f t="shared" si="28"/>
        <v>6737873.9432543656</v>
      </c>
      <c r="O83" s="224">
        <f t="shared" si="28"/>
        <v>6988727.1260306882</v>
      </c>
      <c r="P83" s="224">
        <f t="shared" si="28"/>
        <v>7186391.7144912956</v>
      </c>
      <c r="Q83" s="224">
        <f t="shared" si="28"/>
        <v>7336344.7498599607</v>
      </c>
      <c r="R83" s="224">
        <f t="shared" si="28"/>
        <v>7443593.3185717417</v>
      </c>
      <c r="S83" s="224">
        <f t="shared" si="28"/>
        <v>7512711.7837832607</v>
      </c>
      <c r="T83" s="224">
        <f t="shared" si="28"/>
        <v>7547876.1845379239</v>
      </c>
      <c r="U83" s="224">
        <f t="shared" si="28"/>
        <v>7552896.0137372045</v>
      </c>
      <c r="V83" s="224">
        <f t="shared" si="28"/>
        <v>7531243.5704416204</v>
      </c>
      <c r="W83" s="224">
        <f t="shared" si="28"/>
        <v>7506633.5706600519</v>
      </c>
      <c r="X83" s="224">
        <f t="shared" si="28"/>
        <v>7481916.7420061119</v>
      </c>
      <c r="Y83" s="224">
        <f t="shared" si="28"/>
        <v>7457096.3797688391</v>
      </c>
      <c r="Z83" s="224">
        <f t="shared" si="28"/>
        <v>7432196.7398124095</v>
      </c>
      <c r="AA83" s="224">
        <f t="shared" si="28"/>
        <v>7407239.0080405492</v>
      </c>
      <c r="AB83" s="224">
        <f t="shared" si="28"/>
        <v>7382241.670955495</v>
      </c>
      <c r="AC83"/>
      <c r="AD83"/>
      <c r="AE83"/>
      <c r="AF83"/>
      <c r="AG83"/>
      <c r="AH83"/>
      <c r="AI83"/>
      <c r="AJ83"/>
      <c r="AK83"/>
      <c r="AL83"/>
      <c r="AM83"/>
      <c r="AN83"/>
    </row>
    <row r="84" spans="1:40" ht="15" x14ac:dyDescent="0.25">
      <c r="A84" s="223" t="s">
        <v>360</v>
      </c>
      <c r="B84" s="224">
        <f>SUM($B$83:B83)</f>
        <v>0</v>
      </c>
      <c r="C84" s="224">
        <f>SUM($B$83:C83)</f>
        <v>-994575.04520795646</v>
      </c>
      <c r="D84" s="224">
        <f>SUM($B$83:D83)</f>
        <v>-10213745.111844145</v>
      </c>
      <c r="E84" s="224">
        <f>SUM($B$83:E83)</f>
        <v>-9248693.2718366273</v>
      </c>
      <c r="F84" s="224">
        <f>SUM($B$83:F83)</f>
        <v>-7279952.3510961132</v>
      </c>
      <c r="G84" s="224">
        <f>SUM($B$83:G83)</f>
        <v>-4366327.2199327722</v>
      </c>
      <c r="H84" s="224">
        <f>SUM($B$83:H83)</f>
        <v>-627342.31818919023</v>
      </c>
      <c r="I84" s="224">
        <f>SUM($B$83:I83)</f>
        <v>3828479.2105707196</v>
      </c>
      <c r="J84" s="224">
        <f>SUM($B$83:J83)</f>
        <v>8902714.1554918271</v>
      </c>
      <c r="K84" s="224">
        <f>SUM($B$83:K83)</f>
        <v>14506207.708012803</v>
      </c>
      <c r="L84" s="224">
        <f>SUM($B$83:L83)</f>
        <v>20558306.505895078</v>
      </c>
      <c r="M84" s="224">
        <f>SUM($B$83:M83)</f>
        <v>26986151.384150341</v>
      </c>
      <c r="N84" s="224">
        <f>SUM($B$83:N83)</f>
        <v>33724025.327404708</v>
      </c>
      <c r="O84" s="224">
        <f>SUM($B$83:O83)</f>
        <v>40712752.453435399</v>
      </c>
      <c r="P84" s="224">
        <f>SUM($B$83:P83)</f>
        <v>47899144.167926691</v>
      </c>
      <c r="Q84" s="224">
        <f>SUM($B$83:Q83)</f>
        <v>55235488.91778665</v>
      </c>
      <c r="R84" s="224">
        <f>SUM($B$83:R83)</f>
        <v>62679082.236358389</v>
      </c>
      <c r="S84" s="224">
        <f>SUM($B$83:S83)</f>
        <v>70191794.020141646</v>
      </c>
      <c r="T84" s="224">
        <f>SUM($B$83:T83)</f>
        <v>77739670.204679564</v>
      </c>
      <c r="U84" s="224">
        <f>SUM($B$83:U83)</f>
        <v>85292566.218416765</v>
      </c>
      <c r="V84" s="224">
        <f>SUM($B$83:V83)</f>
        <v>92823809.788858384</v>
      </c>
      <c r="W84" s="224">
        <f>SUM($B$83:W83)</f>
        <v>100330443.35951844</v>
      </c>
      <c r="X84" s="224">
        <f>SUM($B$83:X83)</f>
        <v>107812360.10152455</v>
      </c>
      <c r="Y84" s="224">
        <f>SUM($B$83:Y83)</f>
        <v>115269456.48129338</v>
      </c>
      <c r="Z84" s="224">
        <f>SUM($B$83:Z83)</f>
        <v>122701653.22110578</v>
      </c>
      <c r="AA84" s="224">
        <f>SUM($B$83:AA83)</f>
        <v>130108892.22914633</v>
      </c>
      <c r="AB84" s="224">
        <f>SUM($B$83:AB83)</f>
        <v>137491133.90010184</v>
      </c>
      <c r="AC84"/>
      <c r="AD84"/>
      <c r="AE84"/>
      <c r="AF84"/>
      <c r="AG84"/>
      <c r="AH84"/>
      <c r="AI84"/>
      <c r="AJ84"/>
      <c r="AK84"/>
      <c r="AL84"/>
      <c r="AM84"/>
      <c r="AN84"/>
    </row>
    <row r="85" spans="1:40" ht="15" x14ac:dyDescent="0.25">
      <c r="A85" s="223" t="s">
        <v>361</v>
      </c>
      <c r="B85" s="236">
        <f>IF((ISERR(IRR($B$80:B80))),0,IF(IRR($B$80:B80)&lt;0,0,IRR($B$80:B80)))</f>
        <v>0</v>
      </c>
      <c r="C85" s="236">
        <f>IF((ISERR(IRR($B$80:C80))),0,IF(IRR($B$80:C80)&lt;0,0,IRR($B$80:C80)))</f>
        <v>0</v>
      </c>
      <c r="D85" s="236">
        <f>IF((ISERR(IRR($B$80:D80))),0,IF(IRR($B$80:D80)&lt;0,0,IRR($B$80:D80)))</f>
        <v>0</v>
      </c>
      <c r="E85" s="236">
        <f>IF((ISERR(IRR($B$80:E80))),0,IF(IRR($B$80:E80)&lt;0,0,IRR($B$80:E80)))</f>
        <v>0</v>
      </c>
      <c r="F85" s="236">
        <f>IF((ISERR(IRR($B$80:F80))),0,IF(IRR($B$80:F80)&lt;0,0,IRR($B$80:F80)))</f>
        <v>0</v>
      </c>
      <c r="G85" s="236">
        <f>IF((ISERR(IRR($B$80:G80))),0,IF(IRR($B$80:G80)&lt;0,0,IRR($B$80:G80)))</f>
        <v>0</v>
      </c>
      <c r="H85" s="236">
        <f>IF((ISERR(IRR($B$80:H80))),0,IF(IRR($B$80:H80)&lt;0,0,IRR($B$80:H80)))</f>
        <v>8.3542496029191726E-2</v>
      </c>
      <c r="I85" s="236">
        <f>IF((ISERR(IRR($B$80:I80))),0,IF(IRR($B$80:I80)&lt;0,0,IRR($B$80:I80)))</f>
        <v>0.20663996587707567</v>
      </c>
      <c r="J85" s="236">
        <f>IF((ISERR(IRR($B$80:J80))),0,IF(IRR($B$80:J80)&lt;0,0,IRR($B$80:J80)))</f>
        <v>0.28474236094970951</v>
      </c>
      <c r="K85" s="236">
        <f>IF((ISERR(IRR($B$80:K80))),0,IF(IRR($B$80:K80)&lt;0,0,IRR($B$80:K80)))</f>
        <v>0.33587131677272275</v>
      </c>
      <c r="L85" s="236">
        <f>IF((ISERR(IRR($B$80:L80))),0,IF(IRR($B$80:L80)&lt;0,0,IRR($B$80:L80)))</f>
        <v>0.37024967424489019</v>
      </c>
      <c r="M85" s="236">
        <f>IF((ISERR(IRR($B$80:M80))),0,IF(IRR($B$80:M80)&lt;0,0,IRR($B$80:M80)))</f>
        <v>0.39387768181336913</v>
      </c>
      <c r="N85" s="236">
        <f>IF((ISERR(IRR($B$80:N80))),0,IF(IRR($B$80:N80)&lt;0,0,IRR($B$80:N80)))</f>
        <v>0.41040735947187956</v>
      </c>
      <c r="O85" s="236">
        <f>IF((ISERR(IRR($B$80:O80))),0,IF(IRR($B$80:O80)&lt;0,0,IRR($B$80:O80)))</f>
        <v>0.42213682248100048</v>
      </c>
      <c r="P85" s="236">
        <f>IF((ISERR(IRR($B$80:P80))),0,IF(IRR($B$80:P80)&lt;0,0,IRR($B$80:P80)))</f>
        <v>0.43055513060489647</v>
      </c>
      <c r="Q85" s="236">
        <f>IF((ISERR(IRR($B$80:Q80))),0,IF(IRR($B$80:Q80)&lt;0,0,IRR($B$80:Q80)))</f>
        <v>0.43665174717160737</v>
      </c>
      <c r="R85" s="236">
        <f>IF((ISERR(IRR($B$80:R80))),0,IF(IRR($B$80:R80)&lt;0,0,IRR($B$80:R80)))</f>
        <v>0.44109846749724491</v>
      </c>
      <c r="S85" s="236">
        <f>IF((ISERR(IRR($B$80:S80))),0,IF(IRR($B$80:S80)&lt;0,0,IRR($B$80:S80)))</f>
        <v>0.44435981538187574</v>
      </c>
      <c r="T85" s="236">
        <f>IF((ISERR(IRR($B$80:T80))),0,IF(IRR($B$80:T80)&lt;0,0,IRR($B$80:T80)))</f>
        <v>0.44676197909246596</v>
      </c>
      <c r="U85" s="236">
        <f>IF((ISERR(IRR($B$80:U80))),0,IF(IRR($B$80:U80)&lt;0,0,IRR($B$80:U80)))</f>
        <v>0.44853697949111271</v>
      </c>
      <c r="V85" s="236">
        <f>IF((ISERR(IRR($B$80:V80))),0,IF(IRR($B$80:V80)&lt;0,0,IRR($B$80:V80)))</f>
        <v>0.44985162904795817</v>
      </c>
      <c r="W85" s="236">
        <f>IF((ISERR(IRR($B$80:W80))),0,IF(IRR($B$80:W80)&lt;0,0,IRR($B$80:W80)))</f>
        <v>0.45082956622258297</v>
      </c>
      <c r="X85" s="236">
        <f>IF((ISERR(IRR($B$80:X80))),0,IF(IRR($B$80:X80)&lt;0,0,IRR($B$80:X80)))</f>
        <v>0.4515597922962975</v>
      </c>
      <c r="Y85" s="236">
        <f>IF((ISERR(IRR($B$80:Y80))),0,IF(IRR($B$80:Y80)&lt;0,0,IRR($B$80:Y80)))</f>
        <v>0.45210671126771018</v>
      </c>
      <c r="Z85" s="236">
        <f>IF((ISERR(IRR($B$80:Z80))),0,IF(IRR($B$80:Z80)&lt;0,0,IRR($B$80:Z80)))</f>
        <v>0.45251733889922385</v>
      </c>
      <c r="AA85" s="236">
        <f>IF((ISERR(IRR($B$80:AA80))),0,IF(IRR($B$80:AA80)&lt;0,0,IRR($B$80:AA80)))</f>
        <v>0.45282624342596778</v>
      </c>
      <c r="AB85" s="236">
        <f>IF((ISERR(IRR($B$80:AB80))),0,IF(IRR($B$80:AB80)&lt;0,0,IRR($B$80:AB80)))</f>
        <v>0.45305899003145367</v>
      </c>
      <c r="AC85"/>
      <c r="AD85"/>
      <c r="AE85"/>
      <c r="AF85"/>
      <c r="AG85"/>
      <c r="AH85"/>
      <c r="AI85"/>
      <c r="AJ85"/>
      <c r="AK85"/>
      <c r="AL85"/>
      <c r="AM85"/>
      <c r="AN85"/>
    </row>
    <row r="86" spans="1:40" ht="15" x14ac:dyDescent="0.25">
      <c r="A86" s="223" t="s">
        <v>362</v>
      </c>
      <c r="B86" s="237">
        <f t="shared" ref="B86:AB86" si="29">IF(AND(B81&gt;0,A81&lt;0),(B71-(B81/(B81-A81))),0)</f>
        <v>0</v>
      </c>
      <c r="C86" s="237">
        <f t="shared" si="29"/>
        <v>0</v>
      </c>
      <c r="D86" s="237">
        <f t="shared" si="29"/>
        <v>0</v>
      </c>
      <c r="E86" s="237">
        <f t="shared" si="29"/>
        <v>0</v>
      </c>
      <c r="F86" s="237">
        <f t="shared" si="29"/>
        <v>0</v>
      </c>
      <c r="G86" s="237">
        <f t="shared" si="29"/>
        <v>0</v>
      </c>
      <c r="H86" s="237">
        <f t="shared" si="29"/>
        <v>6.482781484648501</v>
      </c>
      <c r="I86" s="237">
        <f t="shared" si="29"/>
        <v>0</v>
      </c>
      <c r="J86" s="237">
        <f t="shared" si="29"/>
        <v>0</v>
      </c>
      <c r="K86" s="237">
        <f t="shared" si="29"/>
        <v>0</v>
      </c>
      <c r="L86" s="237">
        <f t="shared" si="29"/>
        <v>0</v>
      </c>
      <c r="M86" s="237">
        <f t="shared" si="29"/>
        <v>0</v>
      </c>
      <c r="N86" s="237">
        <f t="shared" si="29"/>
        <v>0</v>
      </c>
      <c r="O86" s="237">
        <f t="shared" si="29"/>
        <v>0</v>
      </c>
      <c r="P86" s="237">
        <f t="shared" si="29"/>
        <v>0</v>
      </c>
      <c r="Q86" s="237">
        <f t="shared" si="29"/>
        <v>0</v>
      </c>
      <c r="R86" s="237">
        <f t="shared" si="29"/>
        <v>0</v>
      </c>
      <c r="S86" s="237">
        <f t="shared" si="29"/>
        <v>0</v>
      </c>
      <c r="T86" s="237">
        <f t="shared" si="29"/>
        <v>0</v>
      </c>
      <c r="U86" s="237">
        <f t="shared" si="29"/>
        <v>0</v>
      </c>
      <c r="V86" s="237">
        <f t="shared" si="29"/>
        <v>0</v>
      </c>
      <c r="W86" s="237">
        <f t="shared" si="29"/>
        <v>0</v>
      </c>
      <c r="X86" s="237">
        <f t="shared" si="29"/>
        <v>0</v>
      </c>
      <c r="Y86" s="237">
        <f>IF(AND(Y81&gt;0,X81&lt;0),(Y71-(Y81/(Y81-X81))),0)</f>
        <v>0</v>
      </c>
      <c r="Z86" s="237">
        <f>IF(AND(Z81&gt;0,Y81&lt;0),(Z71-(Z81/(Z81-Y81))),0)</f>
        <v>0</v>
      </c>
      <c r="AA86" s="237">
        <f t="shared" si="29"/>
        <v>0</v>
      </c>
      <c r="AB86" s="237">
        <f t="shared" si="29"/>
        <v>0</v>
      </c>
      <c r="AC86"/>
      <c r="AD86"/>
      <c r="AE86"/>
      <c r="AF86"/>
      <c r="AG86"/>
      <c r="AH86"/>
      <c r="AI86"/>
      <c r="AJ86"/>
      <c r="AK86"/>
      <c r="AL86"/>
      <c r="AM86"/>
      <c r="AN86"/>
    </row>
    <row r="87" spans="1:40" thickBot="1" x14ac:dyDescent="0.3">
      <c r="A87" s="238" t="s">
        <v>363</v>
      </c>
      <c r="B87" s="239">
        <f t="shared" ref="B87:AB87" si="30">IF(AND(B84&gt;0,A84&lt;0),(B71-(B84/(B84-A84))),0)</f>
        <v>0</v>
      </c>
      <c r="C87" s="239">
        <f t="shared" si="30"/>
        <v>0</v>
      </c>
      <c r="D87" s="239">
        <f t="shared" si="30"/>
        <v>0</v>
      </c>
      <c r="E87" s="239">
        <f t="shared" si="30"/>
        <v>0</v>
      </c>
      <c r="F87" s="239">
        <f t="shared" si="30"/>
        <v>0</v>
      </c>
      <c r="G87" s="239">
        <f t="shared" si="30"/>
        <v>0</v>
      </c>
      <c r="H87" s="239">
        <f t="shared" si="30"/>
        <v>0</v>
      </c>
      <c r="I87" s="239">
        <f t="shared" si="30"/>
        <v>7.1407916170205734</v>
      </c>
      <c r="J87" s="239">
        <f t="shared" si="30"/>
        <v>0</v>
      </c>
      <c r="K87" s="239">
        <f t="shared" si="30"/>
        <v>0</v>
      </c>
      <c r="L87" s="239">
        <f t="shared" si="30"/>
        <v>0</v>
      </c>
      <c r="M87" s="239">
        <f t="shared" si="30"/>
        <v>0</v>
      </c>
      <c r="N87" s="239">
        <f t="shared" si="30"/>
        <v>0</v>
      </c>
      <c r="O87" s="239">
        <f t="shared" si="30"/>
        <v>0</v>
      </c>
      <c r="P87" s="239">
        <f t="shared" si="30"/>
        <v>0</v>
      </c>
      <c r="Q87" s="239">
        <f t="shared" si="30"/>
        <v>0</v>
      </c>
      <c r="R87" s="239">
        <f t="shared" si="30"/>
        <v>0</v>
      </c>
      <c r="S87" s="239">
        <f t="shared" si="30"/>
        <v>0</v>
      </c>
      <c r="T87" s="239">
        <f t="shared" si="30"/>
        <v>0</v>
      </c>
      <c r="U87" s="239">
        <f t="shared" si="30"/>
        <v>0</v>
      </c>
      <c r="V87" s="239">
        <f t="shared" si="30"/>
        <v>0</v>
      </c>
      <c r="W87" s="239">
        <f t="shared" si="30"/>
        <v>0</v>
      </c>
      <c r="X87" s="239">
        <f t="shared" si="30"/>
        <v>0</v>
      </c>
      <c r="Y87" s="239">
        <f>IF(AND(Y84&gt;0,X84&lt;0),(Y71-(Y84/(Y84-X84))),0)</f>
        <v>0</v>
      </c>
      <c r="Z87" s="239">
        <f>IF(AND(Z84&gt;0,Y84&lt;0),(Z71-(Z84/(Z84-Y84))),0)</f>
        <v>0</v>
      </c>
      <c r="AA87" s="239">
        <f t="shared" si="30"/>
        <v>0</v>
      </c>
      <c r="AB87" s="239">
        <f t="shared" si="30"/>
        <v>0</v>
      </c>
      <c r="AC87"/>
      <c r="AD87"/>
      <c r="AE87"/>
      <c r="AF87"/>
      <c r="AG87"/>
      <c r="AH87"/>
      <c r="AI87"/>
      <c r="AJ87"/>
      <c r="AK87"/>
      <c r="AL87"/>
      <c r="AM87"/>
      <c r="AN87"/>
    </row>
    <row r="88" spans="1:40" x14ac:dyDescent="0.25">
      <c r="A88" s="240"/>
      <c r="AC88"/>
      <c r="AD88"/>
      <c r="AE88"/>
      <c r="AF88"/>
      <c r="AG88"/>
      <c r="AH88"/>
      <c r="AI88"/>
      <c r="AJ88"/>
      <c r="AK88"/>
      <c r="AL88"/>
      <c r="AM88"/>
      <c r="AN88"/>
    </row>
    <row r="89" spans="1:40" ht="15" x14ac:dyDescent="0.25">
      <c r="A89" s="241"/>
      <c r="B89" s="242">
        <v>-1000000</v>
      </c>
      <c r="C89" s="243"/>
      <c r="D89" s="243"/>
      <c r="E89" s="241"/>
      <c r="F89" s="241"/>
      <c r="G89" s="241"/>
      <c r="H89" s="241"/>
      <c r="I89" s="241"/>
      <c r="J89" s="241"/>
      <c r="K89" s="241"/>
      <c r="L89" s="241"/>
      <c r="M89" s="241"/>
      <c r="N89" s="241"/>
      <c r="O89" s="241"/>
      <c r="P89" s="241"/>
      <c r="Q89" s="241"/>
      <c r="R89" s="241"/>
      <c r="S89" s="241"/>
      <c r="T89" s="241"/>
      <c r="U89" s="241"/>
      <c r="V89" s="241"/>
      <c r="W89" s="241"/>
      <c r="X89" s="241"/>
      <c r="Y89" s="241"/>
      <c r="Z89" s="241"/>
      <c r="AA89" s="241"/>
      <c r="AB89" s="241"/>
      <c r="AC89"/>
      <c r="AD89"/>
      <c r="AE89"/>
      <c r="AF89"/>
      <c r="AG89"/>
      <c r="AH89"/>
      <c r="AI89"/>
      <c r="AJ89"/>
      <c r="AK89"/>
      <c r="AL89"/>
      <c r="AM89"/>
      <c r="AN89"/>
    </row>
    <row r="90" spans="1:40" x14ac:dyDescent="0.25">
      <c r="A90" s="175"/>
      <c r="B90" s="244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  <c r="X90" s="245"/>
      <c r="Y90" s="245"/>
      <c r="Z90" s="245"/>
      <c r="AA90" s="245"/>
      <c r="AB90" s="245"/>
      <c r="AC90"/>
      <c r="AD90"/>
      <c r="AE90"/>
      <c r="AF90"/>
      <c r="AG90"/>
      <c r="AH90"/>
      <c r="AI90"/>
      <c r="AJ90"/>
      <c r="AK90"/>
      <c r="AL90"/>
      <c r="AM90"/>
      <c r="AN90"/>
    </row>
    <row r="91" spans="1:40" hidden="1" outlineLevel="1" x14ac:dyDescent="0.25">
      <c r="B91" s="175">
        <f>$B$21</f>
        <v>12851000</v>
      </c>
      <c r="C91" s="175">
        <f t="shared" ref="C91:AB91" si="31">B92</f>
        <v>12851000</v>
      </c>
      <c r="D91" s="175">
        <f t="shared" si="31"/>
        <v>12851000</v>
      </c>
      <c r="E91" s="175">
        <f t="shared" si="31"/>
        <v>12336960</v>
      </c>
      <c r="F91" s="175">
        <f t="shared" si="31"/>
        <v>11822920</v>
      </c>
      <c r="G91" s="175">
        <f t="shared" si="31"/>
        <v>11308880</v>
      </c>
      <c r="H91" s="175">
        <f t="shared" si="31"/>
        <v>10794840</v>
      </c>
      <c r="I91" s="175">
        <f t="shared" si="31"/>
        <v>10280800</v>
      </c>
      <c r="J91" s="175">
        <f t="shared" si="31"/>
        <v>9766760</v>
      </c>
      <c r="K91" s="175">
        <f t="shared" si="31"/>
        <v>9252720</v>
      </c>
      <c r="L91" s="175">
        <f t="shared" si="31"/>
        <v>8738680</v>
      </c>
      <c r="M91" s="175">
        <f t="shared" si="31"/>
        <v>8224640</v>
      </c>
      <c r="N91" s="175">
        <f t="shared" si="31"/>
        <v>7710600</v>
      </c>
      <c r="O91" s="175">
        <f t="shared" si="31"/>
        <v>7196560</v>
      </c>
      <c r="P91" s="175">
        <f t="shared" si="31"/>
        <v>6682520</v>
      </c>
      <c r="Q91" s="175">
        <f t="shared" si="31"/>
        <v>6168480</v>
      </c>
      <c r="R91" s="175">
        <f t="shared" si="31"/>
        <v>5654440</v>
      </c>
      <c r="S91" s="175">
        <f t="shared" si="31"/>
        <v>5140400</v>
      </c>
      <c r="T91" s="175">
        <f t="shared" si="31"/>
        <v>4626360</v>
      </c>
      <c r="U91" s="175">
        <f t="shared" si="31"/>
        <v>4112320</v>
      </c>
      <c r="V91" s="175">
        <f t="shared" si="31"/>
        <v>3598280</v>
      </c>
      <c r="W91" s="175">
        <f t="shared" si="31"/>
        <v>3084240</v>
      </c>
      <c r="X91" s="175">
        <f t="shared" si="31"/>
        <v>2570200</v>
      </c>
      <c r="Y91" s="175">
        <f t="shared" si="31"/>
        <v>2056160</v>
      </c>
      <c r="Z91" s="175">
        <f t="shared" si="31"/>
        <v>1542120</v>
      </c>
      <c r="AA91" s="175">
        <f t="shared" si="31"/>
        <v>1028080</v>
      </c>
      <c r="AB91" s="175">
        <f t="shared" si="31"/>
        <v>514040</v>
      </c>
      <c r="AC91"/>
      <c r="AD91"/>
      <c r="AE91"/>
      <c r="AF91"/>
      <c r="AG91"/>
      <c r="AH91"/>
      <c r="AI91"/>
      <c r="AJ91"/>
      <c r="AK91"/>
      <c r="AL91"/>
      <c r="AM91"/>
      <c r="AN91"/>
    </row>
    <row r="92" spans="1:40" hidden="1" outlineLevel="1" x14ac:dyDescent="0.25">
      <c r="B92" s="175">
        <f t="shared" ref="B92:AB92" si="32">B91+B64</f>
        <v>12851000</v>
      </c>
      <c r="C92" s="175">
        <f t="shared" si="32"/>
        <v>12851000</v>
      </c>
      <c r="D92" s="175">
        <f t="shared" si="32"/>
        <v>12336960</v>
      </c>
      <c r="E92" s="175">
        <f t="shared" si="32"/>
        <v>11822920</v>
      </c>
      <c r="F92" s="175">
        <f t="shared" si="32"/>
        <v>11308880</v>
      </c>
      <c r="G92" s="175">
        <f t="shared" si="32"/>
        <v>10794840</v>
      </c>
      <c r="H92" s="175">
        <f t="shared" si="32"/>
        <v>10280800</v>
      </c>
      <c r="I92" s="175">
        <f t="shared" si="32"/>
        <v>9766760</v>
      </c>
      <c r="J92" s="175">
        <f t="shared" si="32"/>
        <v>9252720</v>
      </c>
      <c r="K92" s="175">
        <f t="shared" si="32"/>
        <v>8738680</v>
      </c>
      <c r="L92" s="175">
        <f t="shared" si="32"/>
        <v>8224640</v>
      </c>
      <c r="M92" s="175">
        <f t="shared" si="32"/>
        <v>7710600</v>
      </c>
      <c r="N92" s="175">
        <f t="shared" si="32"/>
        <v>7196560</v>
      </c>
      <c r="O92" s="175">
        <f t="shared" si="32"/>
        <v>6682520</v>
      </c>
      <c r="P92" s="175">
        <f t="shared" si="32"/>
        <v>6168480</v>
      </c>
      <c r="Q92" s="175">
        <f t="shared" si="32"/>
        <v>5654440</v>
      </c>
      <c r="R92" s="175">
        <f t="shared" si="32"/>
        <v>5140400</v>
      </c>
      <c r="S92" s="175">
        <f t="shared" si="32"/>
        <v>4626360</v>
      </c>
      <c r="T92" s="175">
        <f t="shared" si="32"/>
        <v>4112320</v>
      </c>
      <c r="U92" s="175">
        <f t="shared" si="32"/>
        <v>3598280</v>
      </c>
      <c r="V92" s="175">
        <f t="shared" si="32"/>
        <v>3084240</v>
      </c>
      <c r="W92" s="175">
        <f t="shared" si="32"/>
        <v>2570200</v>
      </c>
      <c r="X92" s="175">
        <f t="shared" si="32"/>
        <v>2056160</v>
      </c>
      <c r="Y92" s="175">
        <f t="shared" si="32"/>
        <v>1542120</v>
      </c>
      <c r="Z92" s="175">
        <f t="shared" si="32"/>
        <v>1028080</v>
      </c>
      <c r="AA92" s="175">
        <f t="shared" si="32"/>
        <v>514040</v>
      </c>
      <c r="AB92" s="175">
        <f t="shared" si="32"/>
        <v>0</v>
      </c>
      <c r="AC92"/>
      <c r="AD92"/>
      <c r="AE92"/>
      <c r="AF92"/>
      <c r="AG92"/>
      <c r="AH92"/>
      <c r="AI92"/>
      <c r="AJ92"/>
      <c r="AK92"/>
      <c r="AL92"/>
      <c r="AM92"/>
      <c r="AN92"/>
    </row>
    <row r="93" spans="1:40" hidden="1" outlineLevel="1" x14ac:dyDescent="0.25">
      <c r="B93" s="175">
        <f t="shared" ref="B93:AB93" si="33">IF(B91=B92,0,((B91+B92)/2*2.2%))</f>
        <v>0</v>
      </c>
      <c r="C93" s="175">
        <f t="shared" si="33"/>
        <v>0</v>
      </c>
      <c r="D93" s="175">
        <f t="shared" si="33"/>
        <v>277067.56000000006</v>
      </c>
      <c r="E93" s="175">
        <f t="shared" si="33"/>
        <v>265758.68000000005</v>
      </c>
      <c r="F93" s="175">
        <f t="shared" si="33"/>
        <v>254449.80000000002</v>
      </c>
      <c r="G93" s="175">
        <f t="shared" si="33"/>
        <v>243140.92</v>
      </c>
      <c r="H93" s="175">
        <f t="shared" si="33"/>
        <v>231832.04000000004</v>
      </c>
      <c r="I93" s="175">
        <f t="shared" si="33"/>
        <v>220523.16000000003</v>
      </c>
      <c r="J93" s="175">
        <f t="shared" si="33"/>
        <v>209214.28000000003</v>
      </c>
      <c r="K93" s="175">
        <f t="shared" si="33"/>
        <v>197905.40000000002</v>
      </c>
      <c r="L93" s="175">
        <f t="shared" si="33"/>
        <v>186596.52000000002</v>
      </c>
      <c r="M93" s="175">
        <f t="shared" si="33"/>
        <v>175287.64</v>
      </c>
      <c r="N93" s="175">
        <f t="shared" si="33"/>
        <v>163978.76</v>
      </c>
      <c r="O93" s="175">
        <f t="shared" si="33"/>
        <v>152669.88</v>
      </c>
      <c r="P93" s="175">
        <f t="shared" si="33"/>
        <v>141361</v>
      </c>
      <c r="Q93" s="175">
        <f t="shared" si="33"/>
        <v>130052.12000000001</v>
      </c>
      <c r="R93" s="175">
        <f t="shared" si="33"/>
        <v>118743.24</v>
      </c>
      <c r="S93" s="175">
        <f t="shared" si="33"/>
        <v>107434.36000000002</v>
      </c>
      <c r="T93" s="175">
        <f t="shared" si="33"/>
        <v>96125.48000000001</v>
      </c>
      <c r="U93" s="175">
        <f t="shared" si="33"/>
        <v>84816.6</v>
      </c>
      <c r="V93" s="175">
        <f t="shared" si="33"/>
        <v>73507.72</v>
      </c>
      <c r="W93" s="175">
        <f t="shared" si="33"/>
        <v>62198.840000000004</v>
      </c>
      <c r="X93" s="175">
        <f t="shared" si="33"/>
        <v>50889.960000000006</v>
      </c>
      <c r="Y93" s="175">
        <f t="shared" si="33"/>
        <v>39581.08</v>
      </c>
      <c r="Z93" s="175">
        <f t="shared" si="33"/>
        <v>28272.200000000004</v>
      </c>
      <c r="AA93" s="175">
        <f t="shared" si="33"/>
        <v>16963.320000000003</v>
      </c>
      <c r="AB93" s="175">
        <f t="shared" si="33"/>
        <v>5654.4400000000005</v>
      </c>
      <c r="AC93"/>
      <c r="AD93"/>
      <c r="AE93"/>
      <c r="AF93"/>
      <c r="AG93"/>
      <c r="AH93"/>
      <c r="AI93"/>
      <c r="AJ93"/>
      <c r="AK93"/>
      <c r="AL93"/>
      <c r="AM93"/>
      <c r="AN93"/>
    </row>
    <row r="94" spans="1:40" collapsed="1" x14ac:dyDescent="0.25">
      <c r="C94" s="175"/>
      <c r="F94" s="175"/>
      <c r="G94" s="175"/>
      <c r="H94" s="175"/>
      <c r="I94" s="175"/>
      <c r="J94" s="175"/>
      <c r="K94" s="175"/>
      <c r="L94" s="175"/>
      <c r="M94" s="175"/>
      <c r="N94" s="175"/>
      <c r="O94" s="175"/>
      <c r="P94" s="175"/>
      <c r="Q94" s="175"/>
      <c r="R94" s="175"/>
      <c r="S94" s="175"/>
      <c r="T94" s="175"/>
      <c r="U94" s="175"/>
      <c r="V94" s="175"/>
      <c r="W94" s="175"/>
      <c r="X94" s="175"/>
      <c r="Y94" s="175"/>
      <c r="Z94" s="175"/>
      <c r="AA94" s="175"/>
      <c r="AB94" s="175"/>
      <c r="AC94" s="175"/>
      <c r="AD94" s="175"/>
      <c r="AE94" s="175"/>
      <c r="AF94" s="175"/>
      <c r="AG94" s="175"/>
      <c r="AH94" s="175"/>
      <c r="AI94" s="175"/>
    </row>
    <row r="97" spans="6:6" x14ac:dyDescent="0.25">
      <c r="F97" s="246"/>
    </row>
  </sheetData>
  <mergeCells count="15">
    <mergeCell ref="A13:AC13"/>
    <mergeCell ref="A5:AC5"/>
    <mergeCell ref="A7:AC7"/>
    <mergeCell ref="A9:AC9"/>
    <mergeCell ref="A10:AC10"/>
    <mergeCell ref="A12:AC12"/>
    <mergeCell ref="D25:E25"/>
    <mergeCell ref="D26:E26"/>
    <mergeCell ref="D27:E27"/>
    <mergeCell ref="A15:AC15"/>
    <mergeCell ref="A16:AC16"/>
    <mergeCell ref="A18:AC18"/>
    <mergeCell ref="D22:E22"/>
    <mergeCell ref="D23:E23"/>
    <mergeCell ref="D24:E24"/>
  </mergeCells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54"/>
  <sheetViews>
    <sheetView view="pageBreakPreview" topLeftCell="A22" zoomScale="85" zoomScaleNormal="55" zoomScaleSheetLayoutView="85" workbookViewId="0">
      <selection activeCell="F33" sqref="F33"/>
    </sheetView>
  </sheetViews>
  <sheetFormatPr defaultRowHeight="15" x14ac:dyDescent="0.25"/>
  <cols>
    <col min="1" max="1" width="9.140625" style="3"/>
    <col min="2" max="2" width="80.85546875" style="3" customWidth="1"/>
    <col min="3" max="6" width="22.28515625" style="3" customWidth="1"/>
    <col min="7" max="8" width="20.140625" style="3" customWidth="1"/>
    <col min="9" max="9" width="46" style="3" customWidth="1"/>
    <col min="10" max="10" width="44.28515625" style="3" customWidth="1"/>
    <col min="11" max="16384" width="9.140625" style="3"/>
  </cols>
  <sheetData>
    <row r="1" spans="1:10" ht="18.75" x14ac:dyDescent="0.25">
      <c r="A1" s="94"/>
      <c r="B1" s="94"/>
      <c r="C1" s="94"/>
      <c r="D1" s="94"/>
      <c r="E1" s="94"/>
      <c r="F1" s="94"/>
      <c r="G1" s="94"/>
      <c r="H1" s="94"/>
      <c r="I1" s="94"/>
      <c r="J1" s="36" t="s">
        <v>89</v>
      </c>
    </row>
    <row r="2" spans="1:10" ht="18.75" x14ac:dyDescent="0.3">
      <c r="A2" s="94"/>
      <c r="B2" s="94"/>
      <c r="C2" s="94"/>
      <c r="D2" s="94"/>
      <c r="E2" s="94"/>
      <c r="F2" s="94"/>
      <c r="G2" s="94"/>
      <c r="H2" s="94"/>
      <c r="I2" s="94"/>
      <c r="J2" s="37" t="s">
        <v>63</v>
      </c>
    </row>
    <row r="3" spans="1:10" ht="18.75" x14ac:dyDescent="0.3">
      <c r="A3" s="94"/>
      <c r="B3" s="94"/>
      <c r="C3" s="94"/>
      <c r="D3" s="94"/>
      <c r="E3" s="94"/>
      <c r="F3" s="94"/>
      <c r="G3" s="94"/>
      <c r="H3" s="94"/>
      <c r="I3" s="94"/>
      <c r="J3" s="37" t="s">
        <v>164</v>
      </c>
    </row>
    <row r="4" spans="1:10" ht="18.75" x14ac:dyDescent="0.3">
      <c r="A4" s="94"/>
      <c r="B4" s="94"/>
      <c r="C4" s="94"/>
      <c r="D4" s="94"/>
      <c r="E4" s="94"/>
      <c r="F4" s="94"/>
      <c r="G4" s="94"/>
      <c r="H4" s="94"/>
      <c r="I4" s="37"/>
      <c r="J4" s="94"/>
    </row>
    <row r="5" spans="1:10" ht="18.75" x14ac:dyDescent="0.25">
      <c r="A5" s="400" t="str">
        <f>'1. Местоположение'!A5:C5</f>
        <v>Год раскрытия информации: 2021 год</v>
      </c>
      <c r="B5" s="400"/>
      <c r="C5" s="400"/>
      <c r="D5" s="400"/>
      <c r="E5" s="400"/>
      <c r="F5" s="400"/>
      <c r="G5" s="400"/>
      <c r="H5" s="400"/>
      <c r="I5" s="400"/>
      <c r="J5" s="400"/>
    </row>
    <row r="6" spans="1:10" ht="18.75" x14ac:dyDescent="0.3">
      <c r="A6" s="94"/>
      <c r="B6" s="94"/>
      <c r="C6" s="94"/>
      <c r="D6" s="94"/>
      <c r="E6" s="94"/>
      <c r="F6" s="94"/>
      <c r="G6" s="94"/>
      <c r="H6" s="94"/>
      <c r="I6" s="39"/>
      <c r="J6" s="253"/>
    </row>
    <row r="7" spans="1:10" ht="18.75" x14ac:dyDescent="0.25">
      <c r="A7" s="401" t="s">
        <v>3</v>
      </c>
      <c r="B7" s="401"/>
      <c r="C7" s="401"/>
      <c r="D7" s="401"/>
      <c r="E7" s="401"/>
      <c r="F7" s="401"/>
      <c r="G7" s="401"/>
      <c r="H7" s="401"/>
      <c r="I7" s="401"/>
      <c r="J7" s="401"/>
    </row>
    <row r="8" spans="1:10" ht="18.75" x14ac:dyDescent="0.25">
      <c r="A8" s="401"/>
      <c r="B8" s="401"/>
      <c r="C8" s="401"/>
      <c r="D8" s="401"/>
      <c r="E8" s="401"/>
      <c r="F8" s="401"/>
      <c r="G8" s="401"/>
      <c r="H8" s="401"/>
      <c r="I8" s="401"/>
      <c r="J8" s="401"/>
    </row>
    <row r="9" spans="1:10" ht="18.75" x14ac:dyDescent="0.25">
      <c r="A9" s="402" t="str">
        <f>'1. Местоположение'!A9:C9</f>
        <v>Акционерное общество "НГТ-Энергия"</v>
      </c>
      <c r="B9" s="402"/>
      <c r="C9" s="402"/>
      <c r="D9" s="402"/>
      <c r="E9" s="402"/>
      <c r="F9" s="402"/>
      <c r="G9" s="402"/>
      <c r="H9" s="402"/>
      <c r="I9" s="402"/>
      <c r="J9" s="402"/>
    </row>
    <row r="10" spans="1:10" ht="15.75" x14ac:dyDescent="0.25">
      <c r="A10" s="403" t="s">
        <v>65</v>
      </c>
      <c r="B10" s="403"/>
      <c r="C10" s="403"/>
      <c r="D10" s="403"/>
      <c r="E10" s="403"/>
      <c r="F10" s="403"/>
      <c r="G10" s="403"/>
      <c r="H10" s="403"/>
      <c r="I10" s="403"/>
      <c r="J10" s="403"/>
    </row>
    <row r="11" spans="1:10" ht="18.75" x14ac:dyDescent="0.25">
      <c r="A11" s="401"/>
      <c r="B11" s="401"/>
      <c r="C11" s="401"/>
      <c r="D11" s="401"/>
      <c r="E11" s="401"/>
      <c r="F11" s="401"/>
      <c r="G11" s="401"/>
      <c r="H11" s="401"/>
      <c r="I11" s="401"/>
      <c r="J11" s="401"/>
    </row>
    <row r="12" spans="1:10" ht="18.75" x14ac:dyDescent="0.25">
      <c r="A12" s="402" t="str">
        <f>'1. Местоположение'!A12:C12</f>
        <v>L_25</v>
      </c>
      <c r="B12" s="402"/>
      <c r="C12" s="402"/>
      <c r="D12" s="402"/>
      <c r="E12" s="402"/>
      <c r="F12" s="402"/>
      <c r="G12" s="402"/>
      <c r="H12" s="402"/>
      <c r="I12" s="402"/>
      <c r="J12" s="402"/>
    </row>
    <row r="13" spans="1:10" ht="15.75" x14ac:dyDescent="0.25">
      <c r="A13" s="403" t="s">
        <v>66</v>
      </c>
      <c r="B13" s="403"/>
      <c r="C13" s="403"/>
      <c r="D13" s="403"/>
      <c r="E13" s="403"/>
      <c r="F13" s="403"/>
      <c r="G13" s="403"/>
      <c r="H13" s="403"/>
      <c r="I13" s="403"/>
      <c r="J13" s="403"/>
    </row>
    <row r="14" spans="1:10" ht="18.75" x14ac:dyDescent="0.25">
      <c r="A14" s="404"/>
      <c r="B14" s="404"/>
      <c r="C14" s="404"/>
      <c r="D14" s="404"/>
      <c r="E14" s="404"/>
      <c r="F14" s="404"/>
      <c r="G14" s="404"/>
      <c r="H14" s="404"/>
      <c r="I14" s="404"/>
      <c r="J14" s="404"/>
    </row>
    <row r="15" spans="1:10" ht="30" customHeight="1" x14ac:dyDescent="0.3">
      <c r="A15" s="405" t="str">
        <f>'1. Местоположение'!A15:C15</f>
        <v xml:space="preserve">Строительство ВЛ-6 кВ от УЗА 186 км МН "Тихорецк-Туапсе-1" до ВЛ-6кВ № Ха-22 </v>
      </c>
      <c r="B15" s="405"/>
      <c r="C15" s="405"/>
      <c r="D15" s="405"/>
      <c r="E15" s="405"/>
      <c r="F15" s="405"/>
      <c r="G15" s="405"/>
      <c r="H15" s="405"/>
      <c r="I15" s="405"/>
      <c r="J15" s="405"/>
    </row>
    <row r="16" spans="1:10" ht="15.75" x14ac:dyDescent="0.25">
      <c r="A16" s="406" t="s">
        <v>67</v>
      </c>
      <c r="B16" s="406"/>
      <c r="C16" s="406"/>
      <c r="D16" s="406"/>
      <c r="E16" s="406"/>
      <c r="F16" s="406"/>
      <c r="G16" s="406"/>
      <c r="H16" s="406"/>
      <c r="I16" s="406"/>
      <c r="J16" s="406"/>
    </row>
    <row r="17" spans="1:10" ht="15.75" x14ac:dyDescent="0.25">
      <c r="A17" s="94"/>
      <c r="B17" s="94"/>
      <c r="C17" s="94"/>
      <c r="D17" s="94"/>
      <c r="E17" s="94"/>
      <c r="F17" s="94"/>
      <c r="G17" s="94"/>
      <c r="H17" s="94"/>
      <c r="I17" s="94"/>
      <c r="J17" s="247"/>
    </row>
    <row r="18" spans="1:10" ht="15.75" x14ac:dyDescent="0.25">
      <c r="A18" s="94"/>
      <c r="B18" s="94"/>
      <c r="C18" s="94"/>
      <c r="D18" s="94"/>
      <c r="E18" s="94"/>
      <c r="F18" s="94"/>
      <c r="G18" s="94"/>
      <c r="H18" s="94"/>
      <c r="I18" s="95"/>
      <c r="J18" s="247"/>
    </row>
    <row r="19" spans="1:10" ht="15.75" x14ac:dyDescent="0.25">
      <c r="A19" s="399" t="s">
        <v>165</v>
      </c>
      <c r="B19" s="399"/>
      <c r="C19" s="399"/>
      <c r="D19" s="399"/>
      <c r="E19" s="399"/>
      <c r="F19" s="399"/>
      <c r="G19" s="399"/>
      <c r="H19" s="399"/>
      <c r="I19" s="399"/>
      <c r="J19" s="399"/>
    </row>
    <row r="20" spans="1:10" ht="15.75" x14ac:dyDescent="0.25">
      <c r="A20" s="96"/>
      <c r="B20" s="96"/>
      <c r="C20" s="97"/>
      <c r="D20" s="97"/>
      <c r="E20" s="97"/>
      <c r="F20" s="97"/>
      <c r="G20" s="97"/>
      <c r="H20" s="97"/>
      <c r="I20" s="97"/>
      <c r="J20" s="247" t="s">
        <v>486</v>
      </c>
    </row>
    <row r="21" spans="1:10" ht="25.5" customHeight="1" x14ac:dyDescent="0.25">
      <c r="A21" s="411" t="s">
        <v>166</v>
      </c>
      <c r="B21" s="411" t="s">
        <v>167</v>
      </c>
      <c r="C21" s="412" t="s">
        <v>168</v>
      </c>
      <c r="D21" s="412"/>
      <c r="E21" s="412"/>
      <c r="F21" s="412"/>
      <c r="G21" s="413" t="s">
        <v>169</v>
      </c>
      <c r="H21" s="414" t="s">
        <v>170</v>
      </c>
      <c r="I21" s="411" t="s">
        <v>171</v>
      </c>
      <c r="J21" s="407" t="s">
        <v>172</v>
      </c>
    </row>
    <row r="22" spans="1:10" ht="42" customHeight="1" x14ac:dyDescent="0.25">
      <c r="A22" s="411"/>
      <c r="B22" s="411"/>
      <c r="C22" s="408" t="s">
        <v>269</v>
      </c>
      <c r="D22" s="408"/>
      <c r="E22" s="409" t="s">
        <v>449</v>
      </c>
      <c r="F22" s="410"/>
      <c r="G22" s="413"/>
      <c r="H22" s="415"/>
      <c r="I22" s="411"/>
      <c r="J22" s="407"/>
    </row>
    <row r="23" spans="1:10" ht="36.75" customHeight="1" x14ac:dyDescent="0.25">
      <c r="A23" s="411"/>
      <c r="B23" s="411"/>
      <c r="C23" s="98" t="s">
        <v>173</v>
      </c>
      <c r="D23" s="98" t="s">
        <v>174</v>
      </c>
      <c r="E23" s="98" t="s">
        <v>173</v>
      </c>
      <c r="F23" s="251" t="s">
        <v>174</v>
      </c>
      <c r="G23" s="413"/>
      <c r="H23" s="416"/>
      <c r="I23" s="411"/>
      <c r="J23" s="407"/>
    </row>
    <row r="24" spans="1:10" ht="15.75" x14ac:dyDescent="0.25">
      <c r="A24" s="99">
        <v>1</v>
      </c>
      <c r="B24" s="99">
        <v>2</v>
      </c>
      <c r="C24" s="100">
        <v>3</v>
      </c>
      <c r="D24" s="100">
        <v>4</v>
      </c>
      <c r="E24" s="99">
        <v>5</v>
      </c>
      <c r="F24" s="99">
        <v>6</v>
      </c>
      <c r="G24" s="100">
        <v>7</v>
      </c>
      <c r="H24" s="100">
        <v>8</v>
      </c>
      <c r="I24" s="99">
        <v>9</v>
      </c>
      <c r="J24" s="99">
        <v>10</v>
      </c>
    </row>
    <row r="25" spans="1:10" ht="15.75" x14ac:dyDescent="0.25">
      <c r="A25" s="101">
        <v>1</v>
      </c>
      <c r="B25" s="102" t="s">
        <v>175</v>
      </c>
      <c r="C25" s="103"/>
      <c r="D25" s="104"/>
      <c r="E25" s="104"/>
      <c r="F25" s="105"/>
      <c r="G25" s="104"/>
      <c r="H25" s="104"/>
      <c r="I25" s="106"/>
      <c r="J25" s="106"/>
    </row>
    <row r="26" spans="1:10" ht="15.75" x14ac:dyDescent="0.25">
      <c r="A26" s="107" t="s">
        <v>176</v>
      </c>
      <c r="B26" s="108" t="s">
        <v>177</v>
      </c>
      <c r="C26" s="295" t="s">
        <v>393</v>
      </c>
      <c r="D26" s="295" t="s">
        <v>393</v>
      </c>
      <c r="E26" s="109" t="s">
        <v>18</v>
      </c>
      <c r="F26" s="109" t="s">
        <v>18</v>
      </c>
      <c r="G26" s="110"/>
      <c r="H26" s="110"/>
      <c r="I26" s="110"/>
      <c r="J26" s="110"/>
    </row>
    <row r="27" spans="1:10" ht="15.75" x14ac:dyDescent="0.25">
      <c r="A27" s="107" t="s">
        <v>178</v>
      </c>
      <c r="B27" s="108" t="s">
        <v>179</v>
      </c>
      <c r="C27" s="295" t="s">
        <v>393</v>
      </c>
      <c r="D27" s="295" t="s">
        <v>393</v>
      </c>
      <c r="E27" s="109" t="s">
        <v>18</v>
      </c>
      <c r="F27" s="109" t="s">
        <v>18</v>
      </c>
      <c r="G27" s="110"/>
      <c r="H27" s="110"/>
      <c r="I27" s="110"/>
      <c r="J27" s="110"/>
    </row>
    <row r="28" spans="1:10" ht="31.5" x14ac:dyDescent="0.25">
      <c r="A28" s="107" t="s">
        <v>180</v>
      </c>
      <c r="B28" s="108" t="s">
        <v>181</v>
      </c>
      <c r="C28" s="295" t="s">
        <v>393</v>
      </c>
      <c r="D28" s="295" t="s">
        <v>393</v>
      </c>
      <c r="E28" s="109" t="s">
        <v>18</v>
      </c>
      <c r="F28" s="109" t="s">
        <v>18</v>
      </c>
      <c r="G28" s="110"/>
      <c r="H28" s="110"/>
      <c r="I28" s="110"/>
      <c r="J28" s="110"/>
    </row>
    <row r="29" spans="1:10" ht="15.75" x14ac:dyDescent="0.25">
      <c r="A29" s="107" t="s">
        <v>182</v>
      </c>
      <c r="B29" s="108" t="s">
        <v>183</v>
      </c>
      <c r="C29" s="295" t="s">
        <v>393</v>
      </c>
      <c r="D29" s="295" t="s">
        <v>393</v>
      </c>
      <c r="E29" s="109" t="s">
        <v>18</v>
      </c>
      <c r="F29" s="109" t="s">
        <v>18</v>
      </c>
      <c r="G29" s="110"/>
      <c r="H29" s="110"/>
      <c r="I29" s="110"/>
      <c r="J29" s="110"/>
    </row>
    <row r="30" spans="1:10" ht="15.75" x14ac:dyDescent="0.25">
      <c r="A30" s="107" t="s">
        <v>184</v>
      </c>
      <c r="B30" s="108" t="s">
        <v>185</v>
      </c>
      <c r="C30" s="295" t="s">
        <v>393</v>
      </c>
      <c r="D30" s="295" t="s">
        <v>393</v>
      </c>
      <c r="E30" s="109" t="s">
        <v>18</v>
      </c>
      <c r="F30" s="109" t="s">
        <v>18</v>
      </c>
      <c r="G30" s="110"/>
      <c r="H30" s="110"/>
      <c r="I30" s="110"/>
      <c r="J30" s="110"/>
    </row>
    <row r="31" spans="1:10" ht="15.75" x14ac:dyDescent="0.25">
      <c r="A31" s="107" t="s">
        <v>186</v>
      </c>
      <c r="B31" s="108" t="s">
        <v>187</v>
      </c>
      <c r="C31" s="295" t="s">
        <v>393</v>
      </c>
      <c r="D31" s="295" t="s">
        <v>393</v>
      </c>
      <c r="E31" s="109">
        <v>44124</v>
      </c>
      <c r="F31" s="109">
        <v>44124</v>
      </c>
      <c r="G31" s="110"/>
      <c r="H31" s="110"/>
      <c r="I31" s="110"/>
      <c r="J31" s="110"/>
    </row>
    <row r="32" spans="1:10" ht="15.75" x14ac:dyDescent="0.25">
      <c r="A32" s="107" t="s">
        <v>188</v>
      </c>
      <c r="B32" s="108" t="s">
        <v>189</v>
      </c>
      <c r="C32" s="297">
        <v>44124</v>
      </c>
      <c r="D32" s="297">
        <v>44245</v>
      </c>
      <c r="E32" s="109">
        <v>44431</v>
      </c>
      <c r="F32" s="109">
        <v>44431</v>
      </c>
      <c r="G32" s="110"/>
      <c r="H32" s="110"/>
      <c r="I32" s="110"/>
      <c r="J32" s="110"/>
    </row>
    <row r="33" spans="1:10" ht="15.75" x14ac:dyDescent="0.25">
      <c r="A33" s="107" t="s">
        <v>190</v>
      </c>
      <c r="B33" s="108" t="s">
        <v>191</v>
      </c>
      <c r="C33" s="297">
        <v>44245</v>
      </c>
      <c r="D33" s="297">
        <v>44252</v>
      </c>
      <c r="E33" s="109" t="s">
        <v>18</v>
      </c>
      <c r="F33" s="109" t="s">
        <v>18</v>
      </c>
      <c r="G33" s="110"/>
      <c r="H33" s="110"/>
      <c r="I33" s="110"/>
      <c r="J33" s="110"/>
    </row>
    <row r="34" spans="1:10" ht="31.5" x14ac:dyDescent="0.25">
      <c r="A34" s="107" t="s">
        <v>192</v>
      </c>
      <c r="B34" s="108" t="s">
        <v>193</v>
      </c>
      <c r="C34" s="296" t="s">
        <v>526</v>
      </c>
      <c r="D34" s="295" t="s">
        <v>393</v>
      </c>
      <c r="E34" s="109" t="s">
        <v>18</v>
      </c>
      <c r="F34" s="109" t="s">
        <v>18</v>
      </c>
      <c r="G34" s="110"/>
      <c r="H34" s="110"/>
      <c r="I34" s="110"/>
      <c r="J34" s="110"/>
    </row>
    <row r="35" spans="1:10" ht="15.75" x14ac:dyDescent="0.25">
      <c r="A35" s="107" t="s">
        <v>194</v>
      </c>
      <c r="B35" s="108" t="s">
        <v>195</v>
      </c>
      <c r="C35" s="296" t="s">
        <v>526</v>
      </c>
      <c r="D35" s="295" t="s">
        <v>393</v>
      </c>
      <c r="E35" s="109" t="s">
        <v>18</v>
      </c>
      <c r="F35" s="109" t="s">
        <v>18</v>
      </c>
      <c r="G35" s="110"/>
      <c r="H35" s="110"/>
      <c r="I35" s="110"/>
      <c r="J35" s="110"/>
    </row>
    <row r="36" spans="1:10" ht="15.75" x14ac:dyDescent="0.25">
      <c r="A36" s="107" t="s">
        <v>196</v>
      </c>
      <c r="B36" s="108" t="s">
        <v>197</v>
      </c>
      <c r="C36" s="297">
        <v>44252</v>
      </c>
      <c r="D36" s="297">
        <v>44253</v>
      </c>
      <c r="E36" s="109" t="s">
        <v>18</v>
      </c>
      <c r="F36" s="109" t="s">
        <v>18</v>
      </c>
      <c r="G36" s="110"/>
      <c r="H36" s="110"/>
      <c r="I36" s="110"/>
      <c r="J36" s="110"/>
    </row>
    <row r="37" spans="1:10" ht="15.75" x14ac:dyDescent="0.25">
      <c r="A37" s="107" t="s">
        <v>198</v>
      </c>
      <c r="B37" s="108" t="s">
        <v>199</v>
      </c>
      <c r="C37" s="297">
        <v>44256</v>
      </c>
      <c r="D37" s="297">
        <v>44257</v>
      </c>
      <c r="E37" s="109" t="s">
        <v>18</v>
      </c>
      <c r="F37" s="109" t="s">
        <v>18</v>
      </c>
      <c r="G37" s="110"/>
      <c r="H37" s="110"/>
      <c r="I37" s="110"/>
      <c r="J37" s="110"/>
    </row>
    <row r="38" spans="1:10" ht="15.75" x14ac:dyDescent="0.25">
      <c r="A38" s="101">
        <v>2</v>
      </c>
      <c r="B38" s="102" t="s">
        <v>200</v>
      </c>
      <c r="C38" s="297">
        <v>44124</v>
      </c>
      <c r="D38" s="297">
        <v>44245</v>
      </c>
      <c r="E38" s="102"/>
      <c r="F38" s="102"/>
      <c r="G38" s="102"/>
      <c r="H38" s="102"/>
      <c r="I38" s="102"/>
      <c r="J38" s="102"/>
    </row>
    <row r="39" spans="1:10" ht="31.5" x14ac:dyDescent="0.25">
      <c r="A39" s="107" t="s">
        <v>201</v>
      </c>
      <c r="B39" s="108" t="s">
        <v>202</v>
      </c>
      <c r="C39" s="298">
        <v>44287</v>
      </c>
      <c r="D39" s="298">
        <v>44377</v>
      </c>
      <c r="E39" s="109" t="s">
        <v>18</v>
      </c>
      <c r="F39" s="109" t="s">
        <v>18</v>
      </c>
      <c r="G39" s="110"/>
      <c r="H39" s="110"/>
      <c r="I39" s="110"/>
      <c r="J39" s="110"/>
    </row>
    <row r="40" spans="1:10" ht="15.75" x14ac:dyDescent="0.25">
      <c r="A40" s="107" t="s">
        <v>203</v>
      </c>
      <c r="B40" s="108" t="s">
        <v>204</v>
      </c>
      <c r="C40" s="298">
        <v>44287</v>
      </c>
      <c r="D40" s="298">
        <v>44317</v>
      </c>
      <c r="E40" s="109" t="s">
        <v>18</v>
      </c>
      <c r="F40" s="109" t="s">
        <v>18</v>
      </c>
      <c r="G40" s="110"/>
      <c r="H40" s="110"/>
      <c r="I40" s="110"/>
      <c r="J40" s="110"/>
    </row>
    <row r="41" spans="1:10" ht="15.75" x14ac:dyDescent="0.25">
      <c r="A41" s="101">
        <v>3</v>
      </c>
      <c r="B41" s="102" t="s">
        <v>205</v>
      </c>
      <c r="C41" s="102"/>
      <c r="D41" s="102"/>
      <c r="E41" s="102"/>
      <c r="F41" s="102"/>
      <c r="G41" s="102"/>
      <c r="H41" s="102"/>
      <c r="I41" s="102"/>
      <c r="J41" s="102"/>
    </row>
    <row r="42" spans="1:10" ht="15.75" x14ac:dyDescent="0.25">
      <c r="A42" s="107" t="s">
        <v>206</v>
      </c>
      <c r="B42" s="108" t="s">
        <v>207</v>
      </c>
      <c r="C42" s="299">
        <v>44291</v>
      </c>
      <c r="D42" s="299">
        <v>44296</v>
      </c>
      <c r="E42" s="109" t="s">
        <v>18</v>
      </c>
      <c r="F42" s="109" t="s">
        <v>18</v>
      </c>
      <c r="G42" s="110"/>
      <c r="H42" s="110"/>
      <c r="I42" s="110"/>
      <c r="J42" s="110"/>
    </row>
    <row r="43" spans="1:10" ht="15.75" x14ac:dyDescent="0.25">
      <c r="A43" s="107" t="s">
        <v>208</v>
      </c>
      <c r="B43" s="108" t="s">
        <v>209</v>
      </c>
      <c r="C43" s="299">
        <v>44301</v>
      </c>
      <c r="D43" s="299">
        <v>44317</v>
      </c>
      <c r="E43" s="109" t="s">
        <v>18</v>
      </c>
      <c r="F43" s="109" t="s">
        <v>18</v>
      </c>
      <c r="G43" s="110"/>
      <c r="H43" s="110"/>
      <c r="I43" s="110"/>
      <c r="J43" s="110"/>
    </row>
    <row r="44" spans="1:10" ht="15.75" x14ac:dyDescent="0.25">
      <c r="A44" s="107" t="s">
        <v>210</v>
      </c>
      <c r="B44" s="108" t="s">
        <v>211</v>
      </c>
      <c r="C44" s="299">
        <v>44318</v>
      </c>
      <c r="D44" s="299">
        <v>44362</v>
      </c>
      <c r="E44" s="109" t="s">
        <v>18</v>
      </c>
      <c r="F44" s="109" t="s">
        <v>18</v>
      </c>
      <c r="G44" s="110"/>
      <c r="H44" s="110"/>
      <c r="I44" s="110"/>
      <c r="J44" s="110"/>
    </row>
    <row r="45" spans="1:10" ht="31.5" x14ac:dyDescent="0.25">
      <c r="A45" s="107" t="s">
        <v>212</v>
      </c>
      <c r="B45" s="108" t="s">
        <v>213</v>
      </c>
      <c r="C45" s="299">
        <v>44362</v>
      </c>
      <c r="D45" s="299">
        <v>44365</v>
      </c>
      <c r="E45" s="109" t="s">
        <v>18</v>
      </c>
      <c r="F45" s="109" t="s">
        <v>18</v>
      </c>
      <c r="G45" s="110"/>
      <c r="H45" s="110"/>
      <c r="I45" s="110"/>
      <c r="J45" s="110"/>
    </row>
    <row r="46" spans="1:10" ht="63" x14ac:dyDescent="0.25">
      <c r="A46" s="107" t="s">
        <v>214</v>
      </c>
      <c r="B46" s="108" t="s">
        <v>215</v>
      </c>
      <c r="C46" s="299" t="s">
        <v>526</v>
      </c>
      <c r="D46" s="300" t="s">
        <v>527</v>
      </c>
      <c r="E46" s="109" t="s">
        <v>18</v>
      </c>
      <c r="F46" s="109" t="s">
        <v>18</v>
      </c>
      <c r="G46" s="110"/>
      <c r="H46" s="110"/>
      <c r="I46" s="110"/>
      <c r="J46" s="110"/>
    </row>
    <row r="47" spans="1:10" ht="15.75" x14ac:dyDescent="0.25">
      <c r="A47" s="107" t="s">
        <v>216</v>
      </c>
      <c r="B47" s="108" t="s">
        <v>217</v>
      </c>
      <c r="C47" s="299">
        <v>44373</v>
      </c>
      <c r="D47" s="299">
        <v>44375</v>
      </c>
      <c r="E47" s="109" t="s">
        <v>18</v>
      </c>
      <c r="F47" s="109" t="s">
        <v>18</v>
      </c>
      <c r="G47" s="110"/>
      <c r="H47" s="110"/>
      <c r="I47" s="110"/>
      <c r="J47" s="110"/>
    </row>
    <row r="48" spans="1:10" ht="15.75" x14ac:dyDescent="0.25">
      <c r="A48" s="101">
        <v>4</v>
      </c>
      <c r="B48" s="102" t="s">
        <v>218</v>
      </c>
      <c r="C48" s="102"/>
      <c r="D48" s="102"/>
      <c r="E48" s="102"/>
      <c r="F48" s="102"/>
      <c r="G48" s="102"/>
      <c r="H48" s="102"/>
      <c r="I48" s="102"/>
      <c r="J48" s="102"/>
    </row>
    <row r="49" spans="1:10" ht="15.75" x14ac:dyDescent="0.25">
      <c r="A49" s="107" t="s">
        <v>219</v>
      </c>
      <c r="B49" s="108" t="s">
        <v>220</v>
      </c>
      <c r="C49" s="301">
        <v>44375</v>
      </c>
      <c r="D49" s="301">
        <v>44377</v>
      </c>
      <c r="E49" s="109" t="s">
        <v>18</v>
      </c>
      <c r="F49" s="109" t="s">
        <v>18</v>
      </c>
      <c r="G49" s="110"/>
      <c r="H49" s="110"/>
      <c r="I49" s="110"/>
      <c r="J49" s="110"/>
    </row>
    <row r="50" spans="1:10" ht="47.25" x14ac:dyDescent="0.25">
      <c r="A50" s="107" t="s">
        <v>221</v>
      </c>
      <c r="B50" s="108" t="s">
        <v>222</v>
      </c>
      <c r="C50" s="301">
        <v>44377</v>
      </c>
      <c r="D50" s="301">
        <v>44377</v>
      </c>
      <c r="E50" s="109" t="s">
        <v>18</v>
      </c>
      <c r="F50" s="109" t="s">
        <v>18</v>
      </c>
      <c r="G50" s="110"/>
      <c r="H50" s="110"/>
      <c r="I50" s="110"/>
      <c r="J50" s="110"/>
    </row>
    <row r="51" spans="1:10" ht="31.5" x14ac:dyDescent="0.25">
      <c r="A51" s="107" t="s">
        <v>223</v>
      </c>
      <c r="B51" s="108" t="s">
        <v>224</v>
      </c>
      <c r="C51" s="301">
        <v>44377</v>
      </c>
      <c r="D51" s="302">
        <v>44378</v>
      </c>
      <c r="E51" s="109" t="s">
        <v>18</v>
      </c>
      <c r="F51" s="109" t="s">
        <v>18</v>
      </c>
      <c r="G51" s="110"/>
      <c r="H51" s="110"/>
      <c r="I51" s="110"/>
      <c r="J51" s="110"/>
    </row>
    <row r="52" spans="1:10" ht="31.5" x14ac:dyDescent="0.25">
      <c r="A52" s="107" t="s">
        <v>225</v>
      </c>
      <c r="B52" s="108" t="s">
        <v>226</v>
      </c>
      <c r="C52" s="302">
        <v>44378</v>
      </c>
      <c r="D52" s="302">
        <v>44378</v>
      </c>
      <c r="E52" s="109" t="s">
        <v>18</v>
      </c>
      <c r="F52" s="109" t="s">
        <v>18</v>
      </c>
      <c r="G52" s="110"/>
      <c r="H52" s="110"/>
      <c r="I52" s="110"/>
      <c r="J52" s="110"/>
    </row>
    <row r="53" spans="1:10" ht="15.75" x14ac:dyDescent="0.25">
      <c r="A53" s="107" t="s">
        <v>227</v>
      </c>
      <c r="B53" s="108" t="s">
        <v>228</v>
      </c>
      <c r="C53" s="302">
        <v>44378</v>
      </c>
      <c r="D53" s="302">
        <v>44378</v>
      </c>
      <c r="E53" s="109" t="s">
        <v>18</v>
      </c>
      <c r="F53" s="109" t="s">
        <v>18</v>
      </c>
      <c r="G53" s="110"/>
      <c r="H53" s="110"/>
      <c r="I53" s="110"/>
      <c r="J53" s="110"/>
    </row>
    <row r="54" spans="1:10" ht="15.75" x14ac:dyDescent="0.25">
      <c r="A54" s="107" t="s">
        <v>229</v>
      </c>
      <c r="B54" s="111" t="s">
        <v>230</v>
      </c>
      <c r="C54" s="302">
        <v>44378</v>
      </c>
      <c r="D54" s="302">
        <v>44378</v>
      </c>
      <c r="E54" s="109" t="s">
        <v>18</v>
      </c>
      <c r="F54" s="109" t="s">
        <v>18</v>
      </c>
      <c r="G54" s="110"/>
      <c r="H54" s="110"/>
      <c r="I54" s="110"/>
      <c r="J54" s="110"/>
    </row>
  </sheetData>
  <mergeCells count="21">
    <mergeCell ref="J21:J23"/>
    <mergeCell ref="C22:D22"/>
    <mergeCell ref="E22:F22"/>
    <mergeCell ref="A21:A23"/>
    <mergeCell ref="B21:B23"/>
    <mergeCell ref="C21:F21"/>
    <mergeCell ref="G21:G23"/>
    <mergeCell ref="H21:H23"/>
    <mergeCell ref="I21:I23"/>
    <mergeCell ref="A19:J19"/>
    <mergeCell ref="A5:J5"/>
    <mergeCell ref="A7:J7"/>
    <mergeCell ref="A8:J8"/>
    <mergeCell ref="A9:J9"/>
    <mergeCell ref="A10:J10"/>
    <mergeCell ref="A11:J11"/>
    <mergeCell ref="A12:J12"/>
    <mergeCell ref="A13:J13"/>
    <mergeCell ref="A14:J14"/>
    <mergeCell ref="A15:J15"/>
    <mergeCell ref="A16:J16"/>
  </mergeCells>
  <pageMargins left="0.7" right="0.7" top="0.75" bottom="0.75" header="0.3" footer="0.3"/>
  <pageSetup paperSize="9" scale="2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75"/>
  <sheetViews>
    <sheetView view="pageBreakPreview" topLeftCell="A32" zoomScale="55" zoomScaleNormal="55" zoomScaleSheetLayoutView="55" workbookViewId="0">
      <selection activeCell="R24" sqref="R24"/>
    </sheetView>
  </sheetViews>
  <sheetFormatPr defaultRowHeight="15" x14ac:dyDescent="0.25"/>
  <cols>
    <col min="1" max="1" width="9.28515625" bestFit="1" customWidth="1"/>
    <col min="2" max="2" width="53.140625" customWidth="1"/>
    <col min="3" max="18" width="24.140625" customWidth="1"/>
  </cols>
  <sheetData>
    <row r="1" spans="1:18" ht="18.75" x14ac:dyDescent="0.25">
      <c r="A1" s="145"/>
      <c r="B1" s="145"/>
      <c r="C1" s="146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62" t="s">
        <v>0</v>
      </c>
      <c r="R1" s="63"/>
    </row>
    <row r="2" spans="1:18" ht="18.75" x14ac:dyDescent="0.25">
      <c r="A2" s="145"/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62" t="s">
        <v>63</v>
      </c>
      <c r="R2" s="63"/>
    </row>
    <row r="3" spans="1:18" ht="18.75" x14ac:dyDescent="0.25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62" t="s">
        <v>64</v>
      </c>
      <c r="R3" s="63"/>
    </row>
    <row r="4" spans="1:18" ht="18.75" x14ac:dyDescent="0.25">
      <c r="A4" s="427" t="str">
        <f>'1. Местоположение'!A5:C5</f>
        <v>Год раскрытия информации: 2021 год</v>
      </c>
      <c r="B4" s="427"/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</row>
    <row r="5" spans="1:18" ht="18.75" x14ac:dyDescent="0.25">
      <c r="A5" s="424"/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24"/>
      <c r="P5" s="424"/>
      <c r="Q5" s="424"/>
      <c r="R5" s="424"/>
    </row>
    <row r="6" spans="1:18" ht="18.75" x14ac:dyDescent="0.25">
      <c r="A6" s="425" t="s">
        <v>3</v>
      </c>
      <c r="B6" s="425"/>
      <c r="C6" s="425"/>
      <c r="D6" s="425"/>
      <c r="E6" s="425"/>
      <c r="F6" s="425"/>
      <c r="G6" s="425"/>
      <c r="H6" s="425"/>
      <c r="I6" s="425"/>
      <c r="J6" s="425"/>
      <c r="K6" s="425"/>
      <c r="L6" s="425"/>
      <c r="M6" s="425"/>
      <c r="N6" s="425"/>
      <c r="O6" s="425"/>
      <c r="P6" s="425"/>
      <c r="Q6" s="425"/>
      <c r="R6" s="425"/>
    </row>
    <row r="7" spans="1:18" ht="18.75" x14ac:dyDescent="0.25">
      <c r="A7" s="424"/>
      <c r="B7" s="424"/>
      <c r="C7" s="424"/>
      <c r="D7" s="424"/>
      <c r="E7" s="424"/>
      <c r="F7" s="424"/>
      <c r="G7" s="424"/>
      <c r="H7" s="424"/>
      <c r="I7" s="424"/>
      <c r="J7" s="424"/>
      <c r="K7" s="424"/>
      <c r="L7" s="424"/>
      <c r="M7" s="424"/>
      <c r="N7" s="424"/>
      <c r="O7" s="424"/>
      <c r="P7" s="424"/>
      <c r="Q7" s="424"/>
      <c r="R7" s="424"/>
    </row>
    <row r="8" spans="1:18" ht="18.75" x14ac:dyDescent="0.25">
      <c r="A8" s="428" t="str">
        <f>'1. Местоположение'!A9:C9</f>
        <v>Акционерное общество "НГТ-Энергия"</v>
      </c>
      <c r="B8" s="428"/>
      <c r="C8" s="428"/>
      <c r="D8" s="428"/>
      <c r="E8" s="428"/>
      <c r="F8" s="428"/>
      <c r="G8" s="428"/>
      <c r="H8" s="428"/>
      <c r="I8" s="428"/>
      <c r="J8" s="428"/>
      <c r="K8" s="428"/>
      <c r="L8" s="428"/>
      <c r="M8" s="428"/>
      <c r="N8" s="428"/>
      <c r="O8" s="428"/>
      <c r="P8" s="428"/>
      <c r="Q8" s="428"/>
      <c r="R8" s="428"/>
    </row>
    <row r="9" spans="1:18" ht="18.75" x14ac:dyDescent="0.25">
      <c r="A9" s="429" t="s">
        <v>5</v>
      </c>
      <c r="B9" s="429"/>
      <c r="C9" s="429"/>
      <c r="D9" s="429"/>
      <c r="E9" s="429"/>
      <c r="F9" s="429"/>
      <c r="G9" s="429"/>
      <c r="H9" s="429"/>
      <c r="I9" s="429"/>
      <c r="J9" s="429"/>
      <c r="K9" s="429"/>
      <c r="L9" s="429"/>
      <c r="M9" s="429"/>
      <c r="N9" s="429"/>
      <c r="O9" s="429"/>
      <c r="P9" s="429"/>
      <c r="Q9" s="429"/>
      <c r="R9" s="429"/>
    </row>
    <row r="10" spans="1:18" ht="18.75" x14ac:dyDescent="0.25">
      <c r="A10" s="424"/>
      <c r="B10" s="424"/>
      <c r="C10" s="424"/>
      <c r="D10" s="424"/>
      <c r="E10" s="424"/>
      <c r="F10" s="424"/>
      <c r="G10" s="424"/>
      <c r="H10" s="424"/>
      <c r="I10" s="424"/>
      <c r="J10" s="424"/>
      <c r="K10" s="424"/>
      <c r="L10" s="424"/>
      <c r="M10" s="424"/>
      <c r="N10" s="424"/>
      <c r="O10" s="424"/>
      <c r="P10" s="424"/>
      <c r="Q10" s="424"/>
      <c r="R10" s="424"/>
    </row>
    <row r="11" spans="1:18" ht="18.75" x14ac:dyDescent="0.25">
      <c r="A11" s="428" t="str">
        <f>'1. Местоположение'!A12:C12</f>
        <v>L_25</v>
      </c>
      <c r="B11" s="428"/>
      <c r="C11" s="428"/>
      <c r="D11" s="428"/>
      <c r="E11" s="428"/>
      <c r="F11" s="428"/>
      <c r="G11" s="428"/>
      <c r="H11" s="428"/>
      <c r="I11" s="428"/>
      <c r="J11" s="428"/>
      <c r="K11" s="428"/>
      <c r="L11" s="428"/>
      <c r="M11" s="428"/>
      <c r="N11" s="428"/>
      <c r="O11" s="428"/>
      <c r="P11" s="428"/>
      <c r="Q11" s="428"/>
      <c r="R11" s="428"/>
    </row>
    <row r="12" spans="1:18" ht="18.75" x14ac:dyDescent="0.25">
      <c r="A12" s="429" t="s">
        <v>6</v>
      </c>
      <c r="B12" s="429"/>
      <c r="C12" s="429"/>
      <c r="D12" s="429"/>
      <c r="E12" s="429"/>
      <c r="F12" s="429"/>
      <c r="G12" s="429"/>
      <c r="H12" s="429"/>
      <c r="I12" s="429"/>
      <c r="J12" s="429"/>
      <c r="K12" s="429"/>
      <c r="L12" s="429"/>
      <c r="M12" s="429"/>
      <c r="N12" s="429"/>
      <c r="O12" s="429"/>
      <c r="P12" s="429"/>
      <c r="Q12" s="429"/>
      <c r="R12" s="429"/>
    </row>
    <row r="13" spans="1:18" ht="18.75" x14ac:dyDescent="0.25">
      <c r="A13" s="424"/>
      <c r="B13" s="424"/>
      <c r="C13" s="424"/>
      <c r="D13" s="424"/>
      <c r="E13" s="424"/>
      <c r="F13" s="424"/>
      <c r="G13" s="424"/>
      <c r="H13" s="424"/>
      <c r="I13" s="424"/>
      <c r="J13" s="424"/>
      <c r="K13" s="424"/>
      <c r="L13" s="424"/>
      <c r="M13" s="424"/>
      <c r="N13" s="424"/>
      <c r="O13" s="424"/>
      <c r="P13" s="424"/>
      <c r="Q13" s="424"/>
      <c r="R13" s="424"/>
    </row>
    <row r="14" spans="1:18" ht="42" customHeight="1" x14ac:dyDescent="0.25">
      <c r="A14" s="428" t="str">
        <f>'1. Местоположение'!A15:C15</f>
        <v xml:space="preserve">Строительство ВЛ-6 кВ от УЗА 186 км МН "Тихорецк-Туапсе-1" до ВЛ-6кВ № Ха-22 </v>
      </c>
      <c r="B14" s="428"/>
      <c r="C14" s="428"/>
      <c r="D14" s="428"/>
      <c r="E14" s="428"/>
      <c r="F14" s="428"/>
      <c r="G14" s="428"/>
      <c r="H14" s="428"/>
      <c r="I14" s="428"/>
      <c r="J14" s="428"/>
      <c r="K14" s="428"/>
      <c r="L14" s="428"/>
      <c r="M14" s="428"/>
      <c r="N14" s="428"/>
      <c r="O14" s="428"/>
      <c r="P14" s="428"/>
      <c r="Q14" s="428"/>
      <c r="R14" s="428"/>
    </row>
    <row r="15" spans="1:18" ht="18.75" x14ac:dyDescent="0.25">
      <c r="A15" s="424" t="s">
        <v>7</v>
      </c>
      <c r="B15" s="424"/>
      <c r="C15" s="424"/>
      <c r="D15" s="424"/>
      <c r="E15" s="424"/>
      <c r="F15" s="424"/>
      <c r="G15" s="424"/>
      <c r="H15" s="424"/>
      <c r="I15" s="424"/>
      <c r="J15" s="424"/>
      <c r="K15" s="424"/>
      <c r="L15" s="424"/>
      <c r="M15" s="424"/>
      <c r="N15" s="424"/>
      <c r="O15" s="424"/>
      <c r="P15" s="424"/>
      <c r="Q15" s="424"/>
      <c r="R15" s="424"/>
    </row>
    <row r="16" spans="1:18" ht="18.75" x14ac:dyDescent="0.25">
      <c r="A16" s="424"/>
      <c r="B16" s="424"/>
      <c r="C16" s="424"/>
      <c r="D16" s="424"/>
      <c r="E16" s="424"/>
      <c r="F16" s="424"/>
      <c r="G16" s="424"/>
      <c r="H16" s="424"/>
      <c r="I16" s="424"/>
      <c r="J16" s="424"/>
      <c r="K16" s="424"/>
      <c r="L16" s="424"/>
      <c r="M16" s="424"/>
      <c r="N16" s="424"/>
      <c r="O16" s="424"/>
      <c r="P16" s="424"/>
      <c r="Q16" s="424"/>
      <c r="R16" s="424"/>
    </row>
    <row r="17" spans="1:18" ht="18.75" x14ac:dyDescent="0.25">
      <c r="A17" s="425" t="s">
        <v>365</v>
      </c>
      <c r="B17" s="425"/>
      <c r="C17" s="425"/>
      <c r="D17" s="425"/>
      <c r="E17" s="425"/>
      <c r="F17" s="425"/>
      <c r="G17" s="425"/>
      <c r="H17" s="425"/>
      <c r="I17" s="425"/>
      <c r="J17" s="425"/>
      <c r="K17" s="425"/>
      <c r="L17" s="425"/>
      <c r="M17" s="425"/>
      <c r="N17" s="425"/>
      <c r="O17" s="425"/>
      <c r="P17" s="425"/>
      <c r="Q17" s="425"/>
      <c r="R17" s="425"/>
    </row>
    <row r="18" spans="1:18" ht="18.75" x14ac:dyDescent="0.25">
      <c r="A18" s="63"/>
      <c r="B18" s="63"/>
      <c r="C18" s="63"/>
      <c r="D18" s="63"/>
      <c r="E18" s="250"/>
      <c r="F18" s="250"/>
      <c r="G18" s="426"/>
      <c r="H18" s="426"/>
      <c r="I18" s="426"/>
      <c r="J18" s="426"/>
      <c r="K18" s="426"/>
      <c r="L18" s="426"/>
      <c r="M18" s="426"/>
      <c r="N18" s="426"/>
      <c r="O18" s="426"/>
      <c r="P18" s="426"/>
      <c r="Q18" s="164"/>
      <c r="R18" s="163" t="s">
        <v>486</v>
      </c>
    </row>
    <row r="19" spans="1:18" ht="47.25" customHeight="1" x14ac:dyDescent="0.25">
      <c r="A19" s="417" t="s">
        <v>9</v>
      </c>
      <c r="B19" s="417" t="s">
        <v>366</v>
      </c>
      <c r="C19" s="420" t="s">
        <v>367</v>
      </c>
      <c r="D19" s="420"/>
      <c r="E19" s="420" t="s">
        <v>368</v>
      </c>
      <c r="F19" s="417" t="s">
        <v>516</v>
      </c>
      <c r="G19" s="421" t="s">
        <v>493</v>
      </c>
      <c r="H19" s="422"/>
      <c r="I19" s="421" t="s">
        <v>494</v>
      </c>
      <c r="J19" s="422"/>
      <c r="K19" s="423" t="s">
        <v>495</v>
      </c>
      <c r="L19" s="423"/>
      <c r="M19" s="421" t="s">
        <v>517</v>
      </c>
      <c r="N19" s="422"/>
      <c r="O19" s="421" t="s">
        <v>518</v>
      </c>
      <c r="P19" s="422"/>
      <c r="Q19" s="423" t="s">
        <v>369</v>
      </c>
      <c r="R19" s="423"/>
    </row>
    <row r="20" spans="1:18" ht="83.25" customHeight="1" x14ac:dyDescent="0.25">
      <c r="A20" s="419"/>
      <c r="B20" s="419"/>
      <c r="C20" s="420"/>
      <c r="D20" s="420"/>
      <c r="E20" s="420"/>
      <c r="F20" s="419"/>
      <c r="G20" s="248" t="str">
        <f>C21</f>
        <v>План</v>
      </c>
      <c r="H20" s="147" t="s">
        <v>270</v>
      </c>
      <c r="I20" s="248" t="s">
        <v>269</v>
      </c>
      <c r="J20" s="147" t="s">
        <v>270</v>
      </c>
      <c r="K20" s="248" t="s">
        <v>269</v>
      </c>
      <c r="L20" s="147" t="s">
        <v>270</v>
      </c>
      <c r="M20" s="248" t="s">
        <v>269</v>
      </c>
      <c r="N20" s="147" t="s">
        <v>270</v>
      </c>
      <c r="O20" s="248" t="s">
        <v>269</v>
      </c>
      <c r="P20" s="147" t="s">
        <v>270</v>
      </c>
      <c r="Q20" s="417" t="s">
        <v>269</v>
      </c>
      <c r="R20" s="417" t="s">
        <v>270</v>
      </c>
    </row>
    <row r="21" spans="1:18" ht="51" customHeight="1" x14ac:dyDescent="0.25">
      <c r="A21" s="418"/>
      <c r="B21" s="418"/>
      <c r="C21" s="248" t="s">
        <v>269</v>
      </c>
      <c r="D21" s="248" t="s">
        <v>370</v>
      </c>
      <c r="E21" s="252" t="s">
        <v>492</v>
      </c>
      <c r="F21" s="418"/>
      <c r="G21" s="252" t="s">
        <v>371</v>
      </c>
      <c r="H21" s="252" t="s">
        <v>519</v>
      </c>
      <c r="I21" s="252" t="s">
        <v>371</v>
      </c>
      <c r="J21" s="272" t="s">
        <v>519</v>
      </c>
      <c r="K21" s="252" t="s">
        <v>371</v>
      </c>
      <c r="L21" s="272" t="s">
        <v>519</v>
      </c>
      <c r="M21" s="252" t="s">
        <v>371</v>
      </c>
      <c r="N21" s="272" t="s">
        <v>519</v>
      </c>
      <c r="O21" s="252" t="s">
        <v>371</v>
      </c>
      <c r="P21" s="272" t="s">
        <v>519</v>
      </c>
      <c r="Q21" s="418"/>
      <c r="R21" s="418"/>
    </row>
    <row r="22" spans="1:18" ht="15.75" x14ac:dyDescent="0.25">
      <c r="A22" s="249">
        <v>1</v>
      </c>
      <c r="B22" s="249">
        <v>2</v>
      </c>
      <c r="C22" s="249">
        <v>3</v>
      </c>
      <c r="D22" s="249">
        <v>4</v>
      </c>
      <c r="E22" s="249">
        <v>6</v>
      </c>
      <c r="F22" s="249">
        <v>7</v>
      </c>
      <c r="G22" s="249">
        <v>8</v>
      </c>
      <c r="H22" s="249">
        <v>9</v>
      </c>
      <c r="I22" s="249">
        <v>10</v>
      </c>
      <c r="J22" s="249">
        <v>11</v>
      </c>
      <c r="K22" s="249">
        <v>12</v>
      </c>
      <c r="L22" s="249">
        <v>13</v>
      </c>
      <c r="M22" s="249">
        <v>14</v>
      </c>
      <c r="N22" s="249">
        <v>15</v>
      </c>
      <c r="O22" s="249">
        <v>16</v>
      </c>
      <c r="P22" s="249">
        <v>17</v>
      </c>
      <c r="Q22" s="249">
        <v>18</v>
      </c>
      <c r="R22" s="249">
        <v>19</v>
      </c>
    </row>
    <row r="23" spans="1:18" ht="47.25" x14ac:dyDescent="0.25">
      <c r="A23" s="148">
        <v>1</v>
      </c>
      <c r="B23" s="149" t="s">
        <v>372</v>
      </c>
      <c r="C23" s="150" t="str">
        <f>IF($R$18="НОВЫЙ","НД",SUM(C24:C28))</f>
        <v>НД</v>
      </c>
      <c r="D23" s="150">
        <v>0</v>
      </c>
      <c r="E23" s="150">
        <v>0</v>
      </c>
      <c r="F23" s="150">
        <f t="shared" ref="F23" si="0">SUM(F24:F28)</f>
        <v>0</v>
      </c>
      <c r="G23" s="150" t="str">
        <f>IF($R$18="НОВЫЙ","НД",SUM(G24:G28))</f>
        <v>НД</v>
      </c>
      <c r="H23" s="150">
        <v>0</v>
      </c>
      <c r="I23" s="150" t="str">
        <f>IF($R$18="НОВЫЙ","НД",SUM(I24:I28))</f>
        <v>НД</v>
      </c>
      <c r="J23" s="150">
        <f>J27</f>
        <v>1.32</v>
      </c>
      <c r="K23" s="150" t="str">
        <f>IF($R$18="НОВЫЙ","НД",SUM(K24:K28))</f>
        <v>НД</v>
      </c>
      <c r="L23" s="150">
        <v>0</v>
      </c>
      <c r="M23" s="150" t="str">
        <f>IF($R$18="НОВЫЙ","НД",SUM(M24:M28))</f>
        <v>НД</v>
      </c>
      <c r="N23" s="150">
        <v>0</v>
      </c>
      <c r="O23" s="150" t="str">
        <f>IF($R$18="НОВЫЙ","НД",SUM(O24:O28))</f>
        <v>НД</v>
      </c>
      <c r="P23" s="150">
        <v>0</v>
      </c>
      <c r="Q23" s="150" t="str">
        <f>IF($R$18="НОВЫЙ","НД",SUM(Q24:Q28))</f>
        <v>НД</v>
      </c>
      <c r="R23" s="150">
        <f>R27</f>
        <v>1.32</v>
      </c>
    </row>
    <row r="24" spans="1:18" ht="15.75" x14ac:dyDescent="0.25">
      <c r="A24" s="151" t="s">
        <v>373</v>
      </c>
      <c r="B24" s="111" t="s">
        <v>374</v>
      </c>
      <c r="C24" s="152" t="str">
        <f t="shared" ref="C24:C28" si="1">IF($R$18="НОВЫЙ","НД",0)</f>
        <v>НД</v>
      </c>
      <c r="D24" s="152">
        <v>0</v>
      </c>
      <c r="E24" s="152">
        <v>0</v>
      </c>
      <c r="F24" s="152">
        <v>0</v>
      </c>
      <c r="G24" s="152" t="str">
        <f t="shared" ref="G24:G28" si="2">IF($R$18="НОВЫЙ","НД",0)</f>
        <v>НД</v>
      </c>
      <c r="H24" s="152">
        <v>0</v>
      </c>
      <c r="I24" s="152" t="str">
        <f>IF($R$18="НОВЫЙ","НД",0)</f>
        <v>НД</v>
      </c>
      <c r="J24" s="152">
        <v>0</v>
      </c>
      <c r="K24" s="152" t="str">
        <f>IF($R$18="НОВЫЙ","НД",0)</f>
        <v>НД</v>
      </c>
      <c r="L24" s="152">
        <v>0</v>
      </c>
      <c r="M24" s="152" t="str">
        <f>IF($R$18="НОВЫЙ","НД",0)</f>
        <v>НД</v>
      </c>
      <c r="N24" s="152">
        <v>0</v>
      </c>
      <c r="O24" s="152" t="str">
        <f>IF($R$18="НОВЫЙ","НД",0)</f>
        <v>НД</v>
      </c>
      <c r="P24" s="152">
        <v>0</v>
      </c>
      <c r="Q24" s="152" t="str">
        <f>IF($R$18="НОВЫЙ","НД",0)</f>
        <v>НД</v>
      </c>
      <c r="R24" s="152">
        <v>0</v>
      </c>
    </row>
    <row r="25" spans="1:18" ht="15.75" x14ac:dyDescent="0.25">
      <c r="A25" s="151" t="s">
        <v>375</v>
      </c>
      <c r="B25" s="111" t="s">
        <v>376</v>
      </c>
      <c r="C25" s="152" t="str">
        <f t="shared" si="1"/>
        <v>НД</v>
      </c>
      <c r="D25" s="152">
        <v>0</v>
      </c>
      <c r="E25" s="152">
        <v>0</v>
      </c>
      <c r="F25" s="152">
        <v>0</v>
      </c>
      <c r="G25" s="152" t="str">
        <f t="shared" si="2"/>
        <v>НД</v>
      </c>
      <c r="H25" s="152">
        <v>0</v>
      </c>
      <c r="I25" s="152" t="str">
        <f t="shared" ref="I25:Q65" si="3">IF($R$18="НОВЫЙ","НД",0)</f>
        <v>НД</v>
      </c>
      <c r="J25" s="152">
        <v>0</v>
      </c>
      <c r="K25" s="152" t="str">
        <f t="shared" si="3"/>
        <v>НД</v>
      </c>
      <c r="L25" s="152">
        <v>0</v>
      </c>
      <c r="M25" s="152" t="str">
        <f t="shared" si="3"/>
        <v>НД</v>
      </c>
      <c r="N25" s="152">
        <v>0</v>
      </c>
      <c r="O25" s="152" t="str">
        <f t="shared" si="3"/>
        <v>НД</v>
      </c>
      <c r="P25" s="152">
        <v>0</v>
      </c>
      <c r="Q25" s="152" t="str">
        <f t="shared" si="3"/>
        <v>НД</v>
      </c>
      <c r="R25" s="152">
        <v>0</v>
      </c>
    </row>
    <row r="26" spans="1:18" ht="31.5" x14ac:dyDescent="0.25">
      <c r="A26" s="151" t="s">
        <v>377</v>
      </c>
      <c r="B26" s="111" t="s">
        <v>378</v>
      </c>
      <c r="C26" s="152" t="str">
        <f t="shared" si="1"/>
        <v>НД</v>
      </c>
      <c r="D26" s="152">
        <f>'[4]3'!$P$30</f>
        <v>12.85068982348667</v>
      </c>
      <c r="E26" s="152">
        <v>0</v>
      </c>
      <c r="F26" s="152">
        <v>0</v>
      </c>
      <c r="G26" s="152" t="str">
        <f t="shared" si="2"/>
        <v>НД</v>
      </c>
      <c r="H26" s="152">
        <v>0</v>
      </c>
      <c r="I26" s="152" t="str">
        <f t="shared" si="3"/>
        <v>НД</v>
      </c>
      <c r="J26" s="152">
        <v>0</v>
      </c>
      <c r="K26" s="152" t="str">
        <f t="shared" si="3"/>
        <v>НД</v>
      </c>
      <c r="L26" s="152">
        <v>0</v>
      </c>
      <c r="M26" s="152" t="str">
        <f t="shared" si="3"/>
        <v>НД</v>
      </c>
      <c r="N26" s="152">
        <v>0</v>
      </c>
      <c r="O26" s="152" t="str">
        <f t="shared" si="3"/>
        <v>НД</v>
      </c>
      <c r="P26" s="152">
        <v>0</v>
      </c>
      <c r="Q26" s="152" t="str">
        <f t="shared" si="3"/>
        <v>НД</v>
      </c>
      <c r="R26" s="152">
        <v>0</v>
      </c>
    </row>
    <row r="27" spans="1:18" ht="15.75" x14ac:dyDescent="0.25">
      <c r="A27" s="151" t="s">
        <v>379</v>
      </c>
      <c r="B27" s="111" t="s">
        <v>380</v>
      </c>
      <c r="C27" s="152" t="str">
        <f t="shared" si="1"/>
        <v>НД</v>
      </c>
      <c r="D27" s="152">
        <v>0</v>
      </c>
      <c r="E27" s="152">
        <v>0</v>
      </c>
      <c r="F27" s="152">
        <v>0</v>
      </c>
      <c r="G27" s="152" t="str">
        <f t="shared" si="2"/>
        <v>НД</v>
      </c>
      <c r="H27" s="152">
        <v>0</v>
      </c>
      <c r="I27" s="152" t="str">
        <f t="shared" si="3"/>
        <v>НД</v>
      </c>
      <c r="J27" s="152">
        <v>1.32</v>
      </c>
      <c r="K27" s="152" t="str">
        <f t="shared" si="3"/>
        <v>НД</v>
      </c>
      <c r="L27" s="152">
        <f>L29*1.2</f>
        <v>0</v>
      </c>
      <c r="M27" s="152" t="str">
        <f t="shared" si="3"/>
        <v>НД</v>
      </c>
      <c r="N27" s="152">
        <v>0</v>
      </c>
      <c r="O27" s="152" t="str">
        <f t="shared" si="3"/>
        <v>НД</v>
      </c>
      <c r="P27" s="152">
        <v>0</v>
      </c>
      <c r="Q27" s="152" t="str">
        <f t="shared" si="3"/>
        <v>НД</v>
      </c>
      <c r="R27" s="152">
        <f>J27</f>
        <v>1.32</v>
      </c>
    </row>
    <row r="28" spans="1:18" ht="15.75" x14ac:dyDescent="0.25">
      <c r="A28" s="151" t="s">
        <v>381</v>
      </c>
      <c r="B28" s="153" t="s">
        <v>382</v>
      </c>
      <c r="C28" s="152" t="str">
        <f t="shared" si="1"/>
        <v>НД</v>
      </c>
      <c r="D28" s="152">
        <v>0</v>
      </c>
      <c r="E28" s="152">
        <v>0</v>
      </c>
      <c r="F28" s="152">
        <v>0</v>
      </c>
      <c r="G28" s="152" t="str">
        <f t="shared" si="2"/>
        <v>НД</v>
      </c>
      <c r="H28" s="152">
        <v>0</v>
      </c>
      <c r="I28" s="152" t="str">
        <f t="shared" si="3"/>
        <v>НД</v>
      </c>
      <c r="J28" s="152">
        <v>0</v>
      </c>
      <c r="K28" s="152" t="str">
        <f t="shared" si="3"/>
        <v>НД</v>
      </c>
      <c r="L28" s="152">
        <v>0</v>
      </c>
      <c r="M28" s="152" t="str">
        <f t="shared" si="3"/>
        <v>НД</v>
      </c>
      <c r="N28" s="152">
        <v>0</v>
      </c>
      <c r="O28" s="152" t="str">
        <f t="shared" si="3"/>
        <v>НД</v>
      </c>
      <c r="P28" s="152">
        <v>0</v>
      </c>
      <c r="Q28" s="152" t="str">
        <f t="shared" si="3"/>
        <v>НД</v>
      </c>
      <c r="R28" s="152">
        <v>0</v>
      </c>
    </row>
    <row r="29" spans="1:18" ht="52.5" customHeight="1" x14ac:dyDescent="0.25">
      <c r="A29" s="148" t="s">
        <v>14</v>
      </c>
      <c r="B29" s="149" t="s">
        <v>383</v>
      </c>
      <c r="C29" s="150" t="str">
        <f>IF($R$18="НОВЫЙ","НД",SUM(C30:C33))</f>
        <v>НД</v>
      </c>
      <c r="D29" s="150">
        <v>0</v>
      </c>
      <c r="E29" s="150">
        <v>0</v>
      </c>
      <c r="F29" s="150">
        <f t="shared" ref="F29" si="4">SUM(F30:F33)</f>
        <v>0</v>
      </c>
      <c r="G29" s="150" t="str">
        <f>IF($R$18="НОВЫЙ","НД",SUM(G30:G33))</f>
        <v>НД</v>
      </c>
      <c r="H29" s="150">
        <v>0</v>
      </c>
      <c r="I29" s="150" t="str">
        <f>IF($R$18="НОВЫЙ","НД",SUM(I30:I33))</f>
        <v>НД</v>
      </c>
      <c r="J29" s="150">
        <f>J30</f>
        <v>1.1000000000000001</v>
      </c>
      <c r="K29" s="150" t="str">
        <f>IF($R$18="НОВЫЙ","НД",SUM(K30:K33))</f>
        <v>НД</v>
      </c>
      <c r="L29" s="150">
        <f>L31</f>
        <v>0</v>
      </c>
      <c r="M29" s="150" t="str">
        <f>IF($R$18="НОВЫЙ","НД",SUM(M30:M33))</f>
        <v>НД</v>
      </c>
      <c r="N29" s="150">
        <v>0</v>
      </c>
      <c r="O29" s="150" t="str">
        <f>IF($R$18="НОВЫЙ","НД",SUM(O30:O33))</f>
        <v>НД</v>
      </c>
      <c r="P29" s="150">
        <v>0</v>
      </c>
      <c r="Q29" s="150" t="str">
        <f>IF($R$18="НОВЫЙ","НД",SUM(Q30:Q33))</f>
        <v>НД</v>
      </c>
      <c r="R29" s="150">
        <f>R30</f>
        <v>1.1000000000000001</v>
      </c>
    </row>
    <row r="30" spans="1:18" ht="15.75" x14ac:dyDescent="0.25">
      <c r="A30" s="151" t="s">
        <v>384</v>
      </c>
      <c r="B30" s="111" t="s">
        <v>385</v>
      </c>
      <c r="C30" s="152" t="str">
        <f t="shared" ref="C30:C33" si="5">IF($R$18="НОВЫЙ","НД",0)</f>
        <v>НД</v>
      </c>
      <c r="D30" s="152">
        <f>'[4]3'!$Q$30</f>
        <v>1.7051850335693335</v>
      </c>
      <c r="E30" s="152">
        <v>0</v>
      </c>
      <c r="F30" s="152">
        <v>0</v>
      </c>
      <c r="G30" s="152" t="str">
        <f t="shared" ref="G30:G33" si="6">IF($R$18="НОВЫЙ","НД",0)</f>
        <v>НД</v>
      </c>
      <c r="H30" s="152">
        <v>0</v>
      </c>
      <c r="I30" s="152" t="str">
        <f t="shared" si="3"/>
        <v>НД</v>
      </c>
      <c r="J30" s="152">
        <v>1.1000000000000001</v>
      </c>
      <c r="K30" s="152" t="str">
        <f t="shared" si="3"/>
        <v>НД</v>
      </c>
      <c r="L30" s="152">
        <v>0</v>
      </c>
      <c r="M30" s="152" t="str">
        <f t="shared" si="3"/>
        <v>НД</v>
      </c>
      <c r="N30" s="152">
        <v>0</v>
      </c>
      <c r="O30" s="152" t="str">
        <f t="shared" si="3"/>
        <v>НД</v>
      </c>
      <c r="P30" s="152">
        <v>0</v>
      </c>
      <c r="Q30" s="152" t="str">
        <f t="shared" si="3"/>
        <v>НД</v>
      </c>
      <c r="R30" s="152">
        <f>J30</f>
        <v>1.1000000000000001</v>
      </c>
    </row>
    <row r="31" spans="1:18" ht="31.5" x14ac:dyDescent="0.25">
      <c r="A31" s="151" t="s">
        <v>386</v>
      </c>
      <c r="B31" s="111" t="s">
        <v>387</v>
      </c>
      <c r="C31" s="152" t="str">
        <f t="shared" si="5"/>
        <v>НД</v>
      </c>
      <c r="D31" s="152">
        <f>'[4]3'!$R$30</f>
        <v>11.145504789917336</v>
      </c>
      <c r="E31" s="152">
        <v>0</v>
      </c>
      <c r="F31" s="152">
        <v>0</v>
      </c>
      <c r="G31" s="152" t="str">
        <f t="shared" si="6"/>
        <v>НД</v>
      </c>
      <c r="H31" s="152">
        <v>0</v>
      </c>
      <c r="I31" s="152" t="str">
        <f t="shared" si="3"/>
        <v>НД</v>
      </c>
      <c r="J31" s="152">
        <v>0</v>
      </c>
      <c r="K31" s="152" t="str">
        <f t="shared" si="3"/>
        <v>НД</v>
      </c>
      <c r="L31" s="152">
        <v>0</v>
      </c>
      <c r="M31" s="152" t="str">
        <f t="shared" si="3"/>
        <v>НД</v>
      </c>
      <c r="N31" s="152">
        <v>0</v>
      </c>
      <c r="O31" s="152" t="str">
        <f t="shared" si="3"/>
        <v>НД</v>
      </c>
      <c r="P31" s="152">
        <v>0</v>
      </c>
      <c r="Q31" s="152" t="str">
        <f t="shared" si="3"/>
        <v>НД</v>
      </c>
      <c r="R31" s="152">
        <f>L31</f>
        <v>0</v>
      </c>
    </row>
    <row r="32" spans="1:18" ht="15.75" x14ac:dyDescent="0.25">
      <c r="A32" s="151" t="s">
        <v>388</v>
      </c>
      <c r="B32" s="111" t="s">
        <v>389</v>
      </c>
      <c r="C32" s="152" t="str">
        <f t="shared" si="5"/>
        <v>НД</v>
      </c>
      <c r="D32" s="152">
        <v>0</v>
      </c>
      <c r="E32" s="152">
        <v>0</v>
      </c>
      <c r="F32" s="152">
        <v>0</v>
      </c>
      <c r="G32" s="152" t="str">
        <f t="shared" si="6"/>
        <v>НД</v>
      </c>
      <c r="H32" s="152">
        <v>0</v>
      </c>
      <c r="I32" s="152" t="str">
        <f t="shared" si="3"/>
        <v>НД</v>
      </c>
      <c r="J32" s="152">
        <v>0</v>
      </c>
      <c r="K32" s="152" t="str">
        <f t="shared" si="3"/>
        <v>НД</v>
      </c>
      <c r="L32" s="152">
        <v>0</v>
      </c>
      <c r="M32" s="152" t="str">
        <f t="shared" si="3"/>
        <v>НД</v>
      </c>
      <c r="N32" s="152">
        <v>0</v>
      </c>
      <c r="O32" s="152" t="str">
        <f t="shared" si="3"/>
        <v>НД</v>
      </c>
      <c r="P32" s="152">
        <v>0</v>
      </c>
      <c r="Q32" s="152" t="str">
        <f t="shared" si="3"/>
        <v>НД</v>
      </c>
      <c r="R32" s="152">
        <v>0</v>
      </c>
    </row>
    <row r="33" spans="1:18" ht="15.75" x14ac:dyDescent="0.25">
      <c r="A33" s="151" t="s">
        <v>390</v>
      </c>
      <c r="B33" s="111" t="s">
        <v>391</v>
      </c>
      <c r="C33" s="152" t="str">
        <f t="shared" si="5"/>
        <v>НД</v>
      </c>
      <c r="D33" s="152">
        <v>0</v>
      </c>
      <c r="E33" s="152">
        <v>0</v>
      </c>
      <c r="F33" s="152">
        <v>0</v>
      </c>
      <c r="G33" s="152" t="str">
        <f t="shared" si="6"/>
        <v>НД</v>
      </c>
      <c r="H33" s="152">
        <v>0</v>
      </c>
      <c r="I33" s="152" t="str">
        <f t="shared" si="3"/>
        <v>НД</v>
      </c>
      <c r="J33" s="152">
        <v>0</v>
      </c>
      <c r="K33" s="152" t="str">
        <f t="shared" si="3"/>
        <v>НД</v>
      </c>
      <c r="L33" s="152">
        <v>0</v>
      </c>
      <c r="M33" s="152" t="str">
        <f t="shared" si="3"/>
        <v>НД</v>
      </c>
      <c r="N33" s="152">
        <v>0</v>
      </c>
      <c r="O33" s="152" t="str">
        <f t="shared" si="3"/>
        <v>НД</v>
      </c>
      <c r="P33" s="152">
        <v>0</v>
      </c>
      <c r="Q33" s="152" t="str">
        <f t="shared" si="3"/>
        <v>НД</v>
      </c>
      <c r="R33" s="152">
        <v>0</v>
      </c>
    </row>
    <row r="34" spans="1:18" ht="39.75" customHeight="1" x14ac:dyDescent="0.25">
      <c r="A34" s="148" t="s">
        <v>16</v>
      </c>
      <c r="B34" s="149" t="s">
        <v>392</v>
      </c>
      <c r="C34" s="154" t="s">
        <v>393</v>
      </c>
      <c r="D34" s="154">
        <v>0</v>
      </c>
      <c r="E34" s="154">
        <v>0</v>
      </c>
      <c r="F34" s="154" t="s">
        <v>393</v>
      </c>
      <c r="G34" s="154" t="s">
        <v>393</v>
      </c>
      <c r="H34" s="154">
        <v>0</v>
      </c>
      <c r="I34" s="154" t="s">
        <v>393</v>
      </c>
      <c r="J34" s="154">
        <v>0</v>
      </c>
      <c r="K34" s="154" t="s">
        <v>393</v>
      </c>
      <c r="L34" s="154">
        <v>0</v>
      </c>
      <c r="M34" s="154" t="s">
        <v>393</v>
      </c>
      <c r="N34" s="154">
        <v>0</v>
      </c>
      <c r="O34" s="154" t="s">
        <v>393</v>
      </c>
      <c r="P34" s="154">
        <v>0</v>
      </c>
      <c r="Q34" s="154" t="s">
        <v>393</v>
      </c>
      <c r="R34" s="154">
        <v>0</v>
      </c>
    </row>
    <row r="35" spans="1:18" ht="31.5" x14ac:dyDescent="0.25">
      <c r="A35" s="151" t="s">
        <v>394</v>
      </c>
      <c r="B35" s="155" t="s">
        <v>395</v>
      </c>
      <c r="C35" s="152" t="str">
        <f t="shared" ref="C35:C44" si="7">IF($R$18="НОВЫЙ","НД",0)</f>
        <v>НД</v>
      </c>
      <c r="D35" s="152">
        <v>0</v>
      </c>
      <c r="E35" s="152">
        <v>0</v>
      </c>
      <c r="F35" s="152">
        <v>0</v>
      </c>
      <c r="G35" s="152" t="str">
        <f t="shared" ref="G35:G44" si="8">IF($R$18="НОВЫЙ","НД",0)</f>
        <v>НД</v>
      </c>
      <c r="H35" s="152">
        <v>0</v>
      </c>
      <c r="I35" s="152" t="str">
        <f t="shared" si="3"/>
        <v>НД</v>
      </c>
      <c r="J35" s="152">
        <v>0</v>
      </c>
      <c r="K35" s="152" t="str">
        <f t="shared" si="3"/>
        <v>НД</v>
      </c>
      <c r="L35" s="152">
        <v>0</v>
      </c>
      <c r="M35" s="152" t="str">
        <f t="shared" si="3"/>
        <v>НД</v>
      </c>
      <c r="N35" s="152">
        <v>0</v>
      </c>
      <c r="O35" s="152" t="str">
        <f t="shared" si="3"/>
        <v>НД</v>
      </c>
      <c r="P35" s="152">
        <v>0</v>
      </c>
      <c r="Q35" s="152" t="str">
        <f t="shared" si="3"/>
        <v>НД</v>
      </c>
      <c r="R35" s="152">
        <v>0</v>
      </c>
    </row>
    <row r="36" spans="1:18" ht="15.75" x14ac:dyDescent="0.25">
      <c r="A36" s="151" t="s">
        <v>396</v>
      </c>
      <c r="B36" s="155" t="s">
        <v>397</v>
      </c>
      <c r="C36" s="152" t="str">
        <f t="shared" si="7"/>
        <v>НД</v>
      </c>
      <c r="D36" s="152">
        <v>0</v>
      </c>
      <c r="E36" s="152">
        <v>0</v>
      </c>
      <c r="F36" s="152">
        <v>0</v>
      </c>
      <c r="G36" s="152" t="str">
        <f t="shared" si="8"/>
        <v>НД</v>
      </c>
      <c r="H36" s="152">
        <v>0</v>
      </c>
      <c r="I36" s="152" t="str">
        <f t="shared" si="3"/>
        <v>НД</v>
      </c>
      <c r="J36" s="152">
        <v>0</v>
      </c>
      <c r="K36" s="152" t="str">
        <f t="shared" si="3"/>
        <v>НД</v>
      </c>
      <c r="L36" s="152">
        <v>0</v>
      </c>
      <c r="M36" s="152" t="str">
        <f t="shared" si="3"/>
        <v>НД</v>
      </c>
      <c r="N36" s="152">
        <v>0</v>
      </c>
      <c r="O36" s="152" t="str">
        <f t="shared" si="3"/>
        <v>НД</v>
      </c>
      <c r="P36" s="152">
        <v>0</v>
      </c>
      <c r="Q36" s="152" t="str">
        <f t="shared" si="3"/>
        <v>НД</v>
      </c>
      <c r="R36" s="152">
        <v>0</v>
      </c>
    </row>
    <row r="37" spans="1:18" ht="15.75" x14ac:dyDescent="0.25">
      <c r="A37" s="151" t="s">
        <v>398</v>
      </c>
      <c r="B37" s="155" t="s">
        <v>399</v>
      </c>
      <c r="C37" s="152" t="str">
        <f t="shared" si="7"/>
        <v>НД</v>
      </c>
      <c r="D37" s="152">
        <v>0</v>
      </c>
      <c r="E37" s="152">
        <v>0</v>
      </c>
      <c r="F37" s="152">
        <v>0</v>
      </c>
      <c r="G37" s="152" t="str">
        <f t="shared" si="8"/>
        <v>НД</v>
      </c>
      <c r="H37" s="152">
        <v>0</v>
      </c>
      <c r="I37" s="152" t="str">
        <f t="shared" si="3"/>
        <v>НД</v>
      </c>
      <c r="J37" s="152">
        <v>0</v>
      </c>
      <c r="K37" s="152" t="str">
        <f t="shared" si="3"/>
        <v>НД</v>
      </c>
      <c r="L37" s="152">
        <v>0</v>
      </c>
      <c r="M37" s="152" t="str">
        <f t="shared" si="3"/>
        <v>НД</v>
      </c>
      <c r="N37" s="152">
        <v>0</v>
      </c>
      <c r="O37" s="152" t="str">
        <f t="shared" si="3"/>
        <v>НД</v>
      </c>
      <c r="P37" s="152">
        <v>0</v>
      </c>
      <c r="Q37" s="152" t="str">
        <f t="shared" si="3"/>
        <v>НД</v>
      </c>
      <c r="R37" s="152">
        <v>0</v>
      </c>
    </row>
    <row r="38" spans="1:18" ht="31.5" x14ac:dyDescent="0.25">
      <c r="A38" s="151" t="s">
        <v>400</v>
      </c>
      <c r="B38" s="111" t="s">
        <v>401</v>
      </c>
      <c r="C38" s="152" t="str">
        <f t="shared" si="7"/>
        <v>НД</v>
      </c>
      <c r="D38" s="152">
        <v>4.4909999999999997</v>
      </c>
      <c r="E38" s="152">
        <v>0</v>
      </c>
      <c r="F38" s="152">
        <v>0</v>
      </c>
      <c r="G38" s="152" t="str">
        <f t="shared" si="8"/>
        <v>НД</v>
      </c>
      <c r="H38" s="152">
        <v>0</v>
      </c>
      <c r="I38" s="152" t="str">
        <f t="shared" si="3"/>
        <v>НД</v>
      </c>
      <c r="J38" s="152">
        <v>0</v>
      </c>
      <c r="K38" s="152" t="str">
        <f t="shared" si="3"/>
        <v>НД</v>
      </c>
      <c r="L38" s="152">
        <v>4.4909999999999997</v>
      </c>
      <c r="M38" s="152" t="str">
        <f t="shared" si="3"/>
        <v>НД</v>
      </c>
      <c r="N38" s="152">
        <v>0</v>
      </c>
      <c r="O38" s="152" t="str">
        <f t="shared" si="3"/>
        <v>НД</v>
      </c>
      <c r="P38" s="152">
        <v>0</v>
      </c>
      <c r="Q38" s="152" t="str">
        <f t="shared" si="3"/>
        <v>НД</v>
      </c>
      <c r="R38" s="152">
        <v>4.4909999999999997</v>
      </c>
    </row>
    <row r="39" spans="1:18" ht="31.5" x14ac:dyDescent="0.25">
      <c r="A39" s="151" t="s">
        <v>402</v>
      </c>
      <c r="B39" s="111" t="s">
        <v>403</v>
      </c>
      <c r="C39" s="152" t="str">
        <f t="shared" si="7"/>
        <v>НД</v>
      </c>
      <c r="D39" s="152">
        <v>0</v>
      </c>
      <c r="E39" s="152">
        <v>0</v>
      </c>
      <c r="F39" s="152">
        <v>0</v>
      </c>
      <c r="G39" s="152" t="str">
        <f t="shared" si="8"/>
        <v>НД</v>
      </c>
      <c r="H39" s="152">
        <v>0</v>
      </c>
      <c r="I39" s="152" t="str">
        <f t="shared" si="3"/>
        <v>НД</v>
      </c>
      <c r="J39" s="152">
        <v>0</v>
      </c>
      <c r="K39" s="152" t="str">
        <f t="shared" si="3"/>
        <v>НД</v>
      </c>
      <c r="L39" s="152">
        <v>0</v>
      </c>
      <c r="M39" s="152" t="str">
        <f t="shared" si="3"/>
        <v>НД</v>
      </c>
      <c r="N39" s="152">
        <v>0</v>
      </c>
      <c r="O39" s="152" t="str">
        <f t="shared" si="3"/>
        <v>НД</v>
      </c>
      <c r="P39" s="152">
        <v>0</v>
      </c>
      <c r="Q39" s="152" t="str">
        <f t="shared" si="3"/>
        <v>НД</v>
      </c>
      <c r="R39" s="152">
        <v>0</v>
      </c>
    </row>
    <row r="40" spans="1:18" ht="15.75" x14ac:dyDescent="0.25">
      <c r="A40" s="151" t="s">
        <v>404</v>
      </c>
      <c r="B40" s="111" t="s">
        <v>405</v>
      </c>
      <c r="C40" s="152" t="str">
        <f t="shared" si="7"/>
        <v>НД</v>
      </c>
      <c r="D40" s="152">
        <v>0.34100000000000003</v>
      </c>
      <c r="E40" s="152">
        <v>0</v>
      </c>
      <c r="F40" s="152">
        <v>0</v>
      </c>
      <c r="G40" s="152" t="str">
        <f t="shared" si="8"/>
        <v>НД</v>
      </c>
      <c r="H40" s="152">
        <v>0</v>
      </c>
      <c r="I40" s="152" t="str">
        <f t="shared" si="3"/>
        <v>НД</v>
      </c>
      <c r="J40" s="152">
        <v>0</v>
      </c>
      <c r="K40" s="152" t="str">
        <f t="shared" si="3"/>
        <v>НД</v>
      </c>
      <c r="L40" s="152">
        <v>0.34100000000000003</v>
      </c>
      <c r="M40" s="152" t="str">
        <f t="shared" si="3"/>
        <v>НД</v>
      </c>
      <c r="N40" s="152">
        <v>0</v>
      </c>
      <c r="O40" s="152" t="str">
        <f t="shared" si="3"/>
        <v>НД</v>
      </c>
      <c r="P40" s="152">
        <v>0</v>
      </c>
      <c r="Q40" s="152" t="str">
        <f t="shared" si="3"/>
        <v>НД</v>
      </c>
      <c r="R40" s="152">
        <v>0.34100000000000003</v>
      </c>
    </row>
    <row r="41" spans="1:18" ht="15.75" x14ac:dyDescent="0.25">
      <c r="A41" s="151" t="s">
        <v>406</v>
      </c>
      <c r="B41" s="155" t="s">
        <v>128</v>
      </c>
      <c r="C41" s="152" t="str">
        <f t="shared" si="7"/>
        <v>НД</v>
      </c>
      <c r="D41" s="152">
        <v>0</v>
      </c>
      <c r="E41" s="152">
        <v>0</v>
      </c>
      <c r="F41" s="152">
        <v>0</v>
      </c>
      <c r="G41" s="152" t="str">
        <f t="shared" si="8"/>
        <v>НД</v>
      </c>
      <c r="H41" s="152">
        <v>0</v>
      </c>
      <c r="I41" s="152" t="str">
        <f t="shared" si="3"/>
        <v>НД</v>
      </c>
      <c r="J41" s="152">
        <v>0</v>
      </c>
      <c r="K41" s="152" t="str">
        <f t="shared" si="3"/>
        <v>НД</v>
      </c>
      <c r="L41" s="152">
        <v>0</v>
      </c>
      <c r="M41" s="152" t="str">
        <f t="shared" si="3"/>
        <v>НД</v>
      </c>
      <c r="N41" s="152">
        <v>0</v>
      </c>
      <c r="O41" s="152" t="str">
        <f t="shared" si="3"/>
        <v>НД</v>
      </c>
      <c r="P41" s="152">
        <v>0</v>
      </c>
      <c r="Q41" s="152" t="str">
        <f t="shared" si="3"/>
        <v>НД</v>
      </c>
      <c r="R41" s="152">
        <v>0</v>
      </c>
    </row>
    <row r="42" spans="1:18" ht="15.75" x14ac:dyDescent="0.25">
      <c r="A42" s="151" t="s">
        <v>407</v>
      </c>
      <c r="B42" s="155" t="s">
        <v>408</v>
      </c>
      <c r="C42" s="152" t="str">
        <f t="shared" si="7"/>
        <v>НД</v>
      </c>
      <c r="D42" s="152">
        <v>0</v>
      </c>
      <c r="E42" s="152">
        <v>0</v>
      </c>
      <c r="F42" s="152">
        <v>0</v>
      </c>
      <c r="G42" s="152" t="str">
        <f t="shared" si="8"/>
        <v>НД</v>
      </c>
      <c r="H42" s="152">
        <v>0</v>
      </c>
      <c r="I42" s="152" t="str">
        <f t="shared" si="3"/>
        <v>НД</v>
      </c>
      <c r="J42" s="152">
        <v>0</v>
      </c>
      <c r="K42" s="152" t="str">
        <f t="shared" si="3"/>
        <v>НД</v>
      </c>
      <c r="L42" s="152">
        <v>0</v>
      </c>
      <c r="M42" s="152" t="str">
        <f t="shared" si="3"/>
        <v>НД</v>
      </c>
      <c r="N42" s="152">
        <v>0</v>
      </c>
      <c r="O42" s="152" t="str">
        <f t="shared" si="3"/>
        <v>НД</v>
      </c>
      <c r="P42" s="152">
        <v>0</v>
      </c>
      <c r="Q42" s="152" t="str">
        <f t="shared" si="3"/>
        <v>НД</v>
      </c>
      <c r="R42" s="152">
        <v>0</v>
      </c>
    </row>
    <row r="43" spans="1:18" ht="15.75" x14ac:dyDescent="0.25">
      <c r="A43" s="151" t="s">
        <v>409</v>
      </c>
      <c r="B43" s="155" t="s">
        <v>130</v>
      </c>
      <c r="C43" s="152" t="str">
        <f t="shared" si="7"/>
        <v>НД</v>
      </c>
      <c r="D43" s="152">
        <v>0</v>
      </c>
      <c r="E43" s="152">
        <v>0</v>
      </c>
      <c r="F43" s="152">
        <v>0</v>
      </c>
      <c r="G43" s="152" t="str">
        <f t="shared" si="8"/>
        <v>НД</v>
      </c>
      <c r="H43" s="152">
        <v>0</v>
      </c>
      <c r="I43" s="152" t="str">
        <f t="shared" si="3"/>
        <v>НД</v>
      </c>
      <c r="J43" s="152">
        <v>0</v>
      </c>
      <c r="K43" s="152" t="str">
        <f t="shared" si="3"/>
        <v>НД</v>
      </c>
      <c r="L43" s="152">
        <v>0</v>
      </c>
      <c r="M43" s="152" t="str">
        <f t="shared" si="3"/>
        <v>НД</v>
      </c>
      <c r="N43" s="152">
        <v>0</v>
      </c>
      <c r="O43" s="152" t="str">
        <f t="shared" si="3"/>
        <v>НД</v>
      </c>
      <c r="P43" s="152">
        <v>0</v>
      </c>
      <c r="Q43" s="152" t="str">
        <f t="shared" si="3"/>
        <v>НД</v>
      </c>
      <c r="R43" s="152">
        <v>0</v>
      </c>
    </row>
    <row r="44" spans="1:18" ht="15.75" x14ac:dyDescent="0.25">
      <c r="A44" s="151" t="s">
        <v>410</v>
      </c>
      <c r="B44" s="155" t="s">
        <v>411</v>
      </c>
      <c r="C44" s="152" t="str">
        <f t="shared" si="7"/>
        <v>НД</v>
      </c>
      <c r="D44" s="152">
        <v>0</v>
      </c>
      <c r="E44" s="152">
        <v>0</v>
      </c>
      <c r="F44" s="152">
        <v>0</v>
      </c>
      <c r="G44" s="152" t="str">
        <f t="shared" si="8"/>
        <v>НД</v>
      </c>
      <c r="H44" s="152">
        <v>0</v>
      </c>
      <c r="I44" s="152" t="str">
        <f t="shared" si="3"/>
        <v>НД</v>
      </c>
      <c r="J44" s="152">
        <v>0</v>
      </c>
      <c r="K44" s="152" t="str">
        <f t="shared" si="3"/>
        <v>НД</v>
      </c>
      <c r="L44" s="152">
        <v>0</v>
      </c>
      <c r="M44" s="152" t="str">
        <f t="shared" si="3"/>
        <v>НД</v>
      </c>
      <c r="N44" s="152">
        <v>0</v>
      </c>
      <c r="O44" s="152" t="str">
        <f t="shared" si="3"/>
        <v>НД</v>
      </c>
      <c r="P44" s="152">
        <v>0</v>
      </c>
      <c r="Q44" s="152" t="str">
        <f t="shared" si="3"/>
        <v>НД</v>
      </c>
      <c r="R44" s="152">
        <v>0</v>
      </c>
    </row>
    <row r="45" spans="1:18" ht="19.5" customHeight="1" x14ac:dyDescent="0.25">
      <c r="A45" s="148" t="s">
        <v>19</v>
      </c>
      <c r="B45" s="149" t="s">
        <v>412</v>
      </c>
      <c r="C45" s="154" t="s">
        <v>393</v>
      </c>
      <c r="D45" s="154">
        <v>0</v>
      </c>
      <c r="E45" s="154">
        <v>0</v>
      </c>
      <c r="F45" s="154" t="s">
        <v>393</v>
      </c>
      <c r="G45" s="154" t="s">
        <v>393</v>
      </c>
      <c r="H45" s="154">
        <v>0</v>
      </c>
      <c r="I45" s="154" t="s">
        <v>393</v>
      </c>
      <c r="J45" s="154">
        <v>0</v>
      </c>
      <c r="K45" s="154" t="s">
        <v>393</v>
      </c>
      <c r="L45" s="154">
        <v>0</v>
      </c>
      <c r="M45" s="154" t="s">
        <v>393</v>
      </c>
      <c r="N45" s="154">
        <v>0</v>
      </c>
      <c r="O45" s="154" t="s">
        <v>393</v>
      </c>
      <c r="P45" s="154">
        <v>0</v>
      </c>
      <c r="Q45" s="154" t="s">
        <v>393</v>
      </c>
      <c r="R45" s="154">
        <v>0</v>
      </c>
    </row>
    <row r="46" spans="1:18" ht="15.75" x14ac:dyDescent="0.25">
      <c r="A46" s="151" t="s">
        <v>413</v>
      </c>
      <c r="B46" s="111" t="s">
        <v>414</v>
      </c>
      <c r="C46" s="152" t="str">
        <f t="shared" ref="C46:C55" si="9">IF($R$18="НОВЫЙ","НД",0)</f>
        <v>НД</v>
      </c>
      <c r="D46" s="152">
        <v>0</v>
      </c>
      <c r="E46" s="152">
        <v>0</v>
      </c>
      <c r="F46" s="152">
        <v>0</v>
      </c>
      <c r="G46" s="152" t="str">
        <f t="shared" ref="G46:G55" si="10">IF($R$18="НОВЫЙ","НД",0)</f>
        <v>НД</v>
      </c>
      <c r="H46" s="152">
        <v>0</v>
      </c>
      <c r="I46" s="152" t="str">
        <f t="shared" si="3"/>
        <v>НД</v>
      </c>
      <c r="J46" s="152">
        <v>0</v>
      </c>
      <c r="K46" s="152" t="str">
        <f t="shared" si="3"/>
        <v>НД</v>
      </c>
      <c r="L46" s="152">
        <v>0</v>
      </c>
      <c r="M46" s="152" t="str">
        <f t="shared" si="3"/>
        <v>НД</v>
      </c>
      <c r="N46" s="152">
        <v>0</v>
      </c>
      <c r="O46" s="152" t="str">
        <f t="shared" si="3"/>
        <v>НД</v>
      </c>
      <c r="P46" s="152">
        <v>0</v>
      </c>
      <c r="Q46" s="152" t="str">
        <f t="shared" si="3"/>
        <v>НД</v>
      </c>
      <c r="R46" s="152">
        <v>0</v>
      </c>
    </row>
    <row r="47" spans="1:18" ht="15.75" x14ac:dyDescent="0.25">
      <c r="A47" s="151" t="s">
        <v>415</v>
      </c>
      <c r="B47" s="111" t="s">
        <v>397</v>
      </c>
      <c r="C47" s="152" t="str">
        <f t="shared" si="9"/>
        <v>НД</v>
      </c>
      <c r="D47" s="152">
        <v>0</v>
      </c>
      <c r="E47" s="152">
        <v>0</v>
      </c>
      <c r="F47" s="152">
        <v>0</v>
      </c>
      <c r="G47" s="152" t="str">
        <f t="shared" si="10"/>
        <v>НД</v>
      </c>
      <c r="H47" s="152">
        <v>0</v>
      </c>
      <c r="I47" s="152" t="str">
        <f t="shared" si="3"/>
        <v>НД</v>
      </c>
      <c r="J47" s="152">
        <v>0</v>
      </c>
      <c r="K47" s="152" t="str">
        <f t="shared" si="3"/>
        <v>НД</v>
      </c>
      <c r="L47" s="152">
        <v>0</v>
      </c>
      <c r="M47" s="152" t="str">
        <f t="shared" si="3"/>
        <v>НД</v>
      </c>
      <c r="N47" s="152">
        <v>0</v>
      </c>
      <c r="O47" s="152" t="str">
        <f t="shared" si="3"/>
        <v>НД</v>
      </c>
      <c r="P47" s="152">
        <v>0</v>
      </c>
      <c r="Q47" s="152" t="str">
        <f t="shared" si="3"/>
        <v>НД</v>
      </c>
      <c r="R47" s="152">
        <v>0</v>
      </c>
    </row>
    <row r="48" spans="1:18" ht="15.75" x14ac:dyDescent="0.25">
      <c r="A48" s="151" t="s">
        <v>416</v>
      </c>
      <c r="B48" s="111" t="s">
        <v>399</v>
      </c>
      <c r="C48" s="152" t="str">
        <f t="shared" si="9"/>
        <v>НД</v>
      </c>
      <c r="D48" s="152">
        <v>0</v>
      </c>
      <c r="E48" s="152">
        <v>0</v>
      </c>
      <c r="F48" s="152">
        <v>0</v>
      </c>
      <c r="G48" s="152" t="str">
        <f t="shared" si="10"/>
        <v>НД</v>
      </c>
      <c r="H48" s="152">
        <v>0</v>
      </c>
      <c r="I48" s="152" t="str">
        <f t="shared" si="3"/>
        <v>НД</v>
      </c>
      <c r="J48" s="152">
        <v>0</v>
      </c>
      <c r="K48" s="152" t="str">
        <f t="shared" si="3"/>
        <v>НД</v>
      </c>
      <c r="L48" s="152">
        <v>0</v>
      </c>
      <c r="M48" s="152" t="str">
        <f t="shared" si="3"/>
        <v>НД</v>
      </c>
      <c r="N48" s="152">
        <v>0</v>
      </c>
      <c r="O48" s="152" t="str">
        <f t="shared" si="3"/>
        <v>НД</v>
      </c>
      <c r="P48" s="152">
        <v>0</v>
      </c>
      <c r="Q48" s="152" t="str">
        <f t="shared" si="3"/>
        <v>НД</v>
      </c>
      <c r="R48" s="152">
        <v>0</v>
      </c>
    </row>
    <row r="49" spans="1:18" ht="31.5" x14ac:dyDescent="0.25">
      <c r="A49" s="151" t="s">
        <v>417</v>
      </c>
      <c r="B49" s="111" t="s">
        <v>401</v>
      </c>
      <c r="C49" s="152" t="str">
        <f t="shared" si="9"/>
        <v>НД</v>
      </c>
      <c r="D49" s="152">
        <v>4.4909999999999997</v>
      </c>
      <c r="E49" s="152">
        <v>0</v>
      </c>
      <c r="F49" s="152">
        <v>0</v>
      </c>
      <c r="G49" s="152" t="str">
        <f t="shared" si="10"/>
        <v>НД</v>
      </c>
      <c r="H49" s="152">
        <v>0</v>
      </c>
      <c r="I49" s="152" t="str">
        <f t="shared" si="3"/>
        <v>НД</v>
      </c>
      <c r="J49" s="152">
        <v>0</v>
      </c>
      <c r="K49" s="152" t="str">
        <f t="shared" si="3"/>
        <v>НД</v>
      </c>
      <c r="L49" s="152">
        <v>4.4909999999999997</v>
      </c>
      <c r="M49" s="152" t="str">
        <f t="shared" si="3"/>
        <v>НД</v>
      </c>
      <c r="N49" s="152">
        <v>0</v>
      </c>
      <c r="O49" s="152" t="str">
        <f t="shared" si="3"/>
        <v>НД</v>
      </c>
      <c r="P49" s="152">
        <v>0</v>
      </c>
      <c r="Q49" s="152" t="str">
        <f t="shared" si="3"/>
        <v>НД</v>
      </c>
      <c r="R49" s="152">
        <v>4.4909999999999997</v>
      </c>
    </row>
    <row r="50" spans="1:18" ht="31.5" x14ac:dyDescent="0.25">
      <c r="A50" s="151" t="s">
        <v>418</v>
      </c>
      <c r="B50" s="111" t="s">
        <v>403</v>
      </c>
      <c r="C50" s="152" t="str">
        <f t="shared" si="9"/>
        <v>НД</v>
      </c>
      <c r="D50" s="152">
        <v>0</v>
      </c>
      <c r="E50" s="152">
        <v>0</v>
      </c>
      <c r="F50" s="152">
        <v>0</v>
      </c>
      <c r="G50" s="152" t="str">
        <f t="shared" si="10"/>
        <v>НД</v>
      </c>
      <c r="H50" s="152">
        <v>0</v>
      </c>
      <c r="I50" s="152" t="str">
        <f t="shared" si="3"/>
        <v>НД</v>
      </c>
      <c r="J50" s="152">
        <v>0</v>
      </c>
      <c r="K50" s="152" t="str">
        <f t="shared" si="3"/>
        <v>НД</v>
      </c>
      <c r="L50" s="152">
        <v>0</v>
      </c>
      <c r="M50" s="152" t="str">
        <f t="shared" si="3"/>
        <v>НД</v>
      </c>
      <c r="N50" s="152">
        <v>0</v>
      </c>
      <c r="O50" s="152" t="str">
        <f t="shared" si="3"/>
        <v>НД</v>
      </c>
      <c r="P50" s="152">
        <v>0</v>
      </c>
      <c r="Q50" s="152" t="str">
        <f t="shared" si="3"/>
        <v>НД</v>
      </c>
      <c r="R50" s="152">
        <v>0</v>
      </c>
    </row>
    <row r="51" spans="1:18" ht="15.75" x14ac:dyDescent="0.25">
      <c r="A51" s="151" t="s">
        <v>419</v>
      </c>
      <c r="B51" s="111" t="s">
        <v>405</v>
      </c>
      <c r="C51" s="152" t="str">
        <f t="shared" si="9"/>
        <v>НД</v>
      </c>
      <c r="D51" s="152">
        <v>0.34100000000000003</v>
      </c>
      <c r="E51" s="152">
        <v>0</v>
      </c>
      <c r="F51" s="152">
        <v>0</v>
      </c>
      <c r="G51" s="152" t="str">
        <f t="shared" si="10"/>
        <v>НД</v>
      </c>
      <c r="H51" s="152">
        <v>0</v>
      </c>
      <c r="I51" s="152" t="str">
        <f t="shared" si="3"/>
        <v>НД</v>
      </c>
      <c r="J51" s="152">
        <v>0</v>
      </c>
      <c r="K51" s="152" t="str">
        <f t="shared" si="3"/>
        <v>НД</v>
      </c>
      <c r="L51" s="152">
        <v>0.34100000000000003</v>
      </c>
      <c r="M51" s="152" t="str">
        <f t="shared" si="3"/>
        <v>НД</v>
      </c>
      <c r="N51" s="152">
        <v>0</v>
      </c>
      <c r="O51" s="152" t="str">
        <f t="shared" si="3"/>
        <v>НД</v>
      </c>
      <c r="P51" s="152">
        <v>0</v>
      </c>
      <c r="Q51" s="152" t="str">
        <f t="shared" si="3"/>
        <v>НД</v>
      </c>
      <c r="R51" s="152">
        <v>0.34100000000000003</v>
      </c>
    </row>
    <row r="52" spans="1:18" ht="15.75" x14ac:dyDescent="0.25">
      <c r="A52" s="151" t="s">
        <v>420</v>
      </c>
      <c r="B52" s="155" t="s">
        <v>128</v>
      </c>
      <c r="C52" s="152" t="str">
        <f t="shared" si="9"/>
        <v>НД</v>
      </c>
      <c r="D52" s="152">
        <v>0</v>
      </c>
      <c r="E52" s="152">
        <v>0</v>
      </c>
      <c r="F52" s="152">
        <v>0</v>
      </c>
      <c r="G52" s="152" t="str">
        <f t="shared" si="10"/>
        <v>НД</v>
      </c>
      <c r="H52" s="152">
        <v>0</v>
      </c>
      <c r="I52" s="152" t="str">
        <f t="shared" si="3"/>
        <v>НД</v>
      </c>
      <c r="J52" s="152">
        <v>0</v>
      </c>
      <c r="K52" s="152" t="str">
        <f t="shared" si="3"/>
        <v>НД</v>
      </c>
      <c r="L52" s="152">
        <v>0</v>
      </c>
      <c r="M52" s="152" t="str">
        <f t="shared" si="3"/>
        <v>НД</v>
      </c>
      <c r="N52" s="152">
        <v>0</v>
      </c>
      <c r="O52" s="152" t="str">
        <f t="shared" si="3"/>
        <v>НД</v>
      </c>
      <c r="P52" s="152">
        <v>0</v>
      </c>
      <c r="Q52" s="152" t="str">
        <f t="shared" si="3"/>
        <v>НД</v>
      </c>
      <c r="R52" s="152">
        <v>0</v>
      </c>
    </row>
    <row r="53" spans="1:18" ht="15.75" x14ac:dyDescent="0.25">
      <c r="A53" s="151" t="s">
        <v>421</v>
      </c>
      <c r="B53" s="155" t="s">
        <v>408</v>
      </c>
      <c r="C53" s="152" t="str">
        <f t="shared" si="9"/>
        <v>НД</v>
      </c>
      <c r="D53" s="152">
        <v>0</v>
      </c>
      <c r="E53" s="152">
        <v>0</v>
      </c>
      <c r="F53" s="152">
        <v>0</v>
      </c>
      <c r="G53" s="152" t="str">
        <f t="shared" si="10"/>
        <v>НД</v>
      </c>
      <c r="H53" s="152">
        <v>0</v>
      </c>
      <c r="I53" s="152" t="str">
        <f t="shared" si="3"/>
        <v>НД</v>
      </c>
      <c r="J53" s="152">
        <v>0</v>
      </c>
      <c r="K53" s="152" t="str">
        <f t="shared" si="3"/>
        <v>НД</v>
      </c>
      <c r="L53" s="152">
        <v>0</v>
      </c>
      <c r="M53" s="152" t="str">
        <f t="shared" si="3"/>
        <v>НД</v>
      </c>
      <c r="N53" s="152">
        <v>0</v>
      </c>
      <c r="O53" s="152" t="str">
        <f t="shared" si="3"/>
        <v>НД</v>
      </c>
      <c r="P53" s="152">
        <v>0</v>
      </c>
      <c r="Q53" s="152" t="str">
        <f t="shared" si="3"/>
        <v>НД</v>
      </c>
      <c r="R53" s="152">
        <v>0</v>
      </c>
    </row>
    <row r="54" spans="1:18" ht="15.75" x14ac:dyDescent="0.25">
      <c r="A54" s="151" t="s">
        <v>422</v>
      </c>
      <c r="B54" s="155" t="s">
        <v>130</v>
      </c>
      <c r="C54" s="152" t="str">
        <f t="shared" si="9"/>
        <v>НД</v>
      </c>
      <c r="D54" s="152">
        <v>0</v>
      </c>
      <c r="E54" s="152">
        <v>0</v>
      </c>
      <c r="F54" s="152">
        <v>0</v>
      </c>
      <c r="G54" s="152" t="str">
        <f t="shared" si="10"/>
        <v>НД</v>
      </c>
      <c r="H54" s="152">
        <v>0</v>
      </c>
      <c r="I54" s="152" t="str">
        <f t="shared" si="3"/>
        <v>НД</v>
      </c>
      <c r="J54" s="152">
        <v>0</v>
      </c>
      <c r="K54" s="152" t="str">
        <f t="shared" si="3"/>
        <v>НД</v>
      </c>
      <c r="L54" s="152">
        <v>0</v>
      </c>
      <c r="M54" s="152" t="str">
        <f t="shared" si="3"/>
        <v>НД</v>
      </c>
      <c r="N54" s="152">
        <v>0</v>
      </c>
      <c r="O54" s="152" t="str">
        <f t="shared" si="3"/>
        <v>НД</v>
      </c>
      <c r="P54" s="152">
        <v>0</v>
      </c>
      <c r="Q54" s="152" t="str">
        <f t="shared" si="3"/>
        <v>НД</v>
      </c>
      <c r="R54" s="152">
        <v>0</v>
      </c>
    </row>
    <row r="55" spans="1:18" ht="15.75" x14ac:dyDescent="0.25">
      <c r="A55" s="151" t="s">
        <v>423</v>
      </c>
      <c r="B55" s="155" t="s">
        <v>411</v>
      </c>
      <c r="C55" s="152" t="str">
        <f t="shared" si="9"/>
        <v>НД</v>
      </c>
      <c r="D55" s="152">
        <v>0</v>
      </c>
      <c r="E55" s="152">
        <v>0</v>
      </c>
      <c r="F55" s="152">
        <v>0</v>
      </c>
      <c r="G55" s="152" t="str">
        <f t="shared" si="10"/>
        <v>НД</v>
      </c>
      <c r="H55" s="152">
        <v>0</v>
      </c>
      <c r="I55" s="152" t="str">
        <f t="shared" si="3"/>
        <v>НД</v>
      </c>
      <c r="J55" s="152">
        <v>0</v>
      </c>
      <c r="K55" s="152" t="str">
        <f t="shared" si="3"/>
        <v>НД</v>
      </c>
      <c r="L55" s="152">
        <v>0</v>
      </c>
      <c r="M55" s="152" t="str">
        <f t="shared" si="3"/>
        <v>НД</v>
      </c>
      <c r="N55" s="152">
        <v>0</v>
      </c>
      <c r="O55" s="152" t="str">
        <f t="shared" si="3"/>
        <v>НД</v>
      </c>
      <c r="P55" s="152">
        <v>0</v>
      </c>
      <c r="Q55" s="152" t="str">
        <f t="shared" si="3"/>
        <v>НД</v>
      </c>
      <c r="R55" s="152">
        <v>0</v>
      </c>
    </row>
    <row r="56" spans="1:18" ht="53.25" customHeight="1" x14ac:dyDescent="0.25">
      <c r="A56" s="148" t="s">
        <v>21</v>
      </c>
      <c r="B56" s="149" t="s">
        <v>424</v>
      </c>
      <c r="C56" s="156" t="s">
        <v>393</v>
      </c>
      <c r="D56" s="156">
        <v>0</v>
      </c>
      <c r="E56" s="156">
        <v>0</v>
      </c>
      <c r="F56" s="156" t="s">
        <v>393</v>
      </c>
      <c r="G56" s="156" t="s">
        <v>393</v>
      </c>
      <c r="H56" s="156">
        <v>0</v>
      </c>
      <c r="I56" s="156" t="s">
        <v>393</v>
      </c>
      <c r="J56" s="156">
        <v>0</v>
      </c>
      <c r="K56" s="156" t="s">
        <v>393</v>
      </c>
      <c r="L56" s="156">
        <v>0</v>
      </c>
      <c r="M56" s="156" t="s">
        <v>393</v>
      </c>
      <c r="N56" s="156">
        <v>0</v>
      </c>
      <c r="O56" s="156" t="s">
        <v>393</v>
      </c>
      <c r="P56" s="156">
        <v>0</v>
      </c>
      <c r="Q56" s="156" t="s">
        <v>393</v>
      </c>
      <c r="R56" s="156">
        <v>0</v>
      </c>
    </row>
    <row r="57" spans="1:18" ht="15.75" x14ac:dyDescent="0.25">
      <c r="A57" s="151" t="s">
        <v>425</v>
      </c>
      <c r="B57" s="111" t="s">
        <v>426</v>
      </c>
      <c r="C57" s="152" t="str">
        <f t="shared" ref="C57:C65" si="11">IF($R$18="НОВЫЙ","НД",0)</f>
        <v>НД</v>
      </c>
      <c r="D57" s="152">
        <f>D26</f>
        <v>12.85068982348667</v>
      </c>
      <c r="E57" s="152">
        <v>0</v>
      </c>
      <c r="F57" s="152">
        <v>0</v>
      </c>
      <c r="G57" s="152" t="str">
        <f t="shared" ref="G57:G65" si="12">IF($R$18="НОВЫЙ","НД",0)</f>
        <v>НД</v>
      </c>
      <c r="H57" s="152">
        <v>0</v>
      </c>
      <c r="I57" s="152" t="str">
        <f t="shared" si="3"/>
        <v>НД</v>
      </c>
      <c r="J57" s="152">
        <v>0</v>
      </c>
      <c r="K57" s="152" t="str">
        <f t="shared" si="3"/>
        <v>НД</v>
      </c>
      <c r="L57" s="152">
        <f>L26</f>
        <v>0</v>
      </c>
      <c r="M57" s="152" t="str">
        <f t="shared" si="3"/>
        <v>НД</v>
      </c>
      <c r="N57" s="152">
        <v>0</v>
      </c>
      <c r="O57" s="152" t="str">
        <f t="shared" si="3"/>
        <v>НД</v>
      </c>
      <c r="P57" s="152">
        <v>0</v>
      </c>
      <c r="Q57" s="152" t="str">
        <f t="shared" si="3"/>
        <v>НД</v>
      </c>
      <c r="R57" s="152">
        <f>R26</f>
        <v>0</v>
      </c>
    </row>
    <row r="58" spans="1:18" ht="15.75" x14ac:dyDescent="0.25">
      <c r="A58" s="151" t="s">
        <v>427</v>
      </c>
      <c r="B58" s="111" t="s">
        <v>263</v>
      </c>
      <c r="C58" s="152" t="str">
        <f t="shared" si="11"/>
        <v>НД</v>
      </c>
      <c r="D58" s="152">
        <v>0</v>
      </c>
      <c r="E58" s="152">
        <v>0</v>
      </c>
      <c r="F58" s="152">
        <v>0</v>
      </c>
      <c r="G58" s="152" t="str">
        <f t="shared" si="12"/>
        <v>НД</v>
      </c>
      <c r="H58" s="152">
        <v>0</v>
      </c>
      <c r="I58" s="152" t="str">
        <f t="shared" si="3"/>
        <v>НД</v>
      </c>
      <c r="J58" s="152">
        <v>0</v>
      </c>
      <c r="K58" s="152" t="str">
        <f t="shared" si="3"/>
        <v>НД</v>
      </c>
      <c r="L58" s="152">
        <v>0</v>
      </c>
      <c r="M58" s="152" t="str">
        <f t="shared" si="3"/>
        <v>НД</v>
      </c>
      <c r="N58" s="152">
        <v>0</v>
      </c>
      <c r="O58" s="152" t="str">
        <f t="shared" si="3"/>
        <v>НД</v>
      </c>
      <c r="P58" s="152">
        <v>0</v>
      </c>
      <c r="Q58" s="152" t="str">
        <f t="shared" si="3"/>
        <v>НД</v>
      </c>
      <c r="R58" s="152">
        <v>0</v>
      </c>
    </row>
    <row r="59" spans="1:18" ht="15.75" x14ac:dyDescent="0.25">
      <c r="A59" s="151" t="s">
        <v>428</v>
      </c>
      <c r="B59" s="155" t="s">
        <v>264</v>
      </c>
      <c r="C59" s="152" t="str">
        <f t="shared" si="11"/>
        <v>НД</v>
      </c>
      <c r="D59" s="152">
        <v>0</v>
      </c>
      <c r="E59" s="152">
        <v>0</v>
      </c>
      <c r="F59" s="152">
        <v>0</v>
      </c>
      <c r="G59" s="152" t="str">
        <f t="shared" si="12"/>
        <v>НД</v>
      </c>
      <c r="H59" s="152">
        <v>0</v>
      </c>
      <c r="I59" s="152" t="str">
        <f t="shared" si="3"/>
        <v>НД</v>
      </c>
      <c r="J59" s="152">
        <v>0</v>
      </c>
      <c r="K59" s="152" t="str">
        <f t="shared" si="3"/>
        <v>НД</v>
      </c>
      <c r="L59" s="152">
        <v>0</v>
      </c>
      <c r="M59" s="152" t="str">
        <f t="shared" si="3"/>
        <v>НД</v>
      </c>
      <c r="N59" s="152">
        <v>0</v>
      </c>
      <c r="O59" s="152" t="str">
        <f t="shared" si="3"/>
        <v>НД</v>
      </c>
      <c r="P59" s="152">
        <v>0</v>
      </c>
      <c r="Q59" s="152" t="str">
        <f t="shared" si="3"/>
        <v>НД</v>
      </c>
      <c r="R59" s="152">
        <v>0</v>
      </c>
    </row>
    <row r="60" spans="1:18" ht="15.75" x14ac:dyDescent="0.25">
      <c r="A60" s="151" t="s">
        <v>429</v>
      </c>
      <c r="B60" s="155" t="s">
        <v>265</v>
      </c>
      <c r="C60" s="152" t="str">
        <f t="shared" si="11"/>
        <v>НД</v>
      </c>
      <c r="D60" s="152">
        <v>0</v>
      </c>
      <c r="E60" s="152">
        <v>0</v>
      </c>
      <c r="F60" s="152">
        <v>0</v>
      </c>
      <c r="G60" s="152" t="str">
        <f t="shared" si="12"/>
        <v>НД</v>
      </c>
      <c r="H60" s="152">
        <v>0</v>
      </c>
      <c r="I60" s="152" t="str">
        <f t="shared" si="3"/>
        <v>НД</v>
      </c>
      <c r="J60" s="152">
        <v>0</v>
      </c>
      <c r="K60" s="152" t="str">
        <f t="shared" si="3"/>
        <v>НД</v>
      </c>
      <c r="L60" s="152">
        <v>0</v>
      </c>
      <c r="M60" s="152" t="str">
        <f t="shared" si="3"/>
        <v>НД</v>
      </c>
      <c r="N60" s="152">
        <v>0</v>
      </c>
      <c r="O60" s="152" t="str">
        <f t="shared" si="3"/>
        <v>НД</v>
      </c>
      <c r="P60" s="152">
        <v>0</v>
      </c>
      <c r="Q60" s="152" t="str">
        <f t="shared" si="3"/>
        <v>НД</v>
      </c>
      <c r="R60" s="152">
        <v>0</v>
      </c>
    </row>
    <row r="61" spans="1:18" ht="15.75" x14ac:dyDescent="0.25">
      <c r="A61" s="151" t="s">
        <v>430</v>
      </c>
      <c r="B61" s="155" t="s">
        <v>126</v>
      </c>
      <c r="C61" s="152" t="str">
        <f t="shared" si="11"/>
        <v>НД</v>
      </c>
      <c r="D61" s="152">
        <v>0</v>
      </c>
      <c r="E61" s="152">
        <v>0</v>
      </c>
      <c r="F61" s="152">
        <v>0</v>
      </c>
      <c r="G61" s="152" t="str">
        <f t="shared" si="12"/>
        <v>НД</v>
      </c>
      <c r="H61" s="152">
        <v>0</v>
      </c>
      <c r="I61" s="152" t="str">
        <f t="shared" si="3"/>
        <v>НД</v>
      </c>
      <c r="J61" s="152">
        <v>0</v>
      </c>
      <c r="K61" s="152" t="str">
        <f t="shared" si="3"/>
        <v>НД</v>
      </c>
      <c r="L61" s="152">
        <v>0</v>
      </c>
      <c r="M61" s="152" t="str">
        <f t="shared" si="3"/>
        <v>НД</v>
      </c>
      <c r="N61" s="152">
        <v>0</v>
      </c>
      <c r="O61" s="152" t="str">
        <f t="shared" si="3"/>
        <v>НД</v>
      </c>
      <c r="P61" s="152">
        <v>0</v>
      </c>
      <c r="Q61" s="152" t="str">
        <f t="shared" si="3"/>
        <v>НД</v>
      </c>
      <c r="R61" s="152">
        <v>0</v>
      </c>
    </row>
    <row r="62" spans="1:18" ht="15.75" x14ac:dyDescent="0.25">
      <c r="A62" s="151" t="s">
        <v>431</v>
      </c>
      <c r="B62" s="155" t="s">
        <v>128</v>
      </c>
      <c r="C62" s="152" t="str">
        <f t="shared" si="11"/>
        <v>НД</v>
      </c>
      <c r="D62" s="152">
        <v>0</v>
      </c>
      <c r="E62" s="152">
        <v>0</v>
      </c>
      <c r="F62" s="152">
        <v>0</v>
      </c>
      <c r="G62" s="152" t="str">
        <f t="shared" si="12"/>
        <v>НД</v>
      </c>
      <c r="H62" s="152">
        <v>0</v>
      </c>
      <c r="I62" s="152" t="str">
        <f t="shared" si="3"/>
        <v>НД</v>
      </c>
      <c r="J62" s="152">
        <v>0</v>
      </c>
      <c r="K62" s="152" t="str">
        <f t="shared" si="3"/>
        <v>НД</v>
      </c>
      <c r="L62" s="152">
        <v>0</v>
      </c>
      <c r="M62" s="152" t="str">
        <f t="shared" si="3"/>
        <v>НД</v>
      </c>
      <c r="N62" s="152">
        <v>0</v>
      </c>
      <c r="O62" s="152" t="str">
        <f t="shared" si="3"/>
        <v>НД</v>
      </c>
      <c r="P62" s="152">
        <v>0</v>
      </c>
      <c r="Q62" s="152" t="str">
        <f t="shared" si="3"/>
        <v>НД</v>
      </c>
      <c r="R62" s="152">
        <v>0</v>
      </c>
    </row>
    <row r="63" spans="1:18" ht="15.75" x14ac:dyDescent="0.25">
      <c r="A63" s="151" t="s">
        <v>432</v>
      </c>
      <c r="B63" s="155" t="s">
        <v>408</v>
      </c>
      <c r="C63" s="152" t="str">
        <f t="shared" si="11"/>
        <v>НД</v>
      </c>
      <c r="D63" s="152">
        <v>0</v>
      </c>
      <c r="E63" s="152">
        <v>0</v>
      </c>
      <c r="F63" s="152">
        <v>0</v>
      </c>
      <c r="G63" s="152" t="str">
        <f t="shared" si="12"/>
        <v>НД</v>
      </c>
      <c r="H63" s="152">
        <v>0</v>
      </c>
      <c r="I63" s="152" t="str">
        <f t="shared" si="3"/>
        <v>НД</v>
      </c>
      <c r="J63" s="152">
        <v>0</v>
      </c>
      <c r="K63" s="152" t="str">
        <f t="shared" si="3"/>
        <v>НД</v>
      </c>
      <c r="L63" s="152">
        <v>0</v>
      </c>
      <c r="M63" s="152" t="str">
        <f t="shared" si="3"/>
        <v>НД</v>
      </c>
      <c r="N63" s="152">
        <v>0</v>
      </c>
      <c r="O63" s="152" t="str">
        <f t="shared" si="3"/>
        <v>НД</v>
      </c>
      <c r="P63" s="152">
        <v>0</v>
      </c>
      <c r="Q63" s="152" t="str">
        <f t="shared" si="3"/>
        <v>НД</v>
      </c>
      <c r="R63" s="152">
        <v>0</v>
      </c>
    </row>
    <row r="64" spans="1:18" ht="15.75" x14ac:dyDescent="0.25">
      <c r="A64" s="151" t="s">
        <v>433</v>
      </c>
      <c r="B64" s="155" t="s">
        <v>130</v>
      </c>
      <c r="C64" s="152" t="str">
        <f t="shared" si="11"/>
        <v>НД</v>
      </c>
      <c r="D64" s="152">
        <v>0</v>
      </c>
      <c r="E64" s="152">
        <v>0</v>
      </c>
      <c r="F64" s="152">
        <v>0</v>
      </c>
      <c r="G64" s="152" t="str">
        <f t="shared" si="12"/>
        <v>НД</v>
      </c>
      <c r="H64" s="152">
        <v>0</v>
      </c>
      <c r="I64" s="152" t="str">
        <f t="shared" si="3"/>
        <v>НД</v>
      </c>
      <c r="J64" s="152">
        <v>0</v>
      </c>
      <c r="K64" s="152" t="str">
        <f t="shared" si="3"/>
        <v>НД</v>
      </c>
      <c r="L64" s="152">
        <v>0</v>
      </c>
      <c r="M64" s="152" t="str">
        <f t="shared" si="3"/>
        <v>НД</v>
      </c>
      <c r="N64" s="152">
        <v>0</v>
      </c>
      <c r="O64" s="152" t="str">
        <f t="shared" si="3"/>
        <v>НД</v>
      </c>
      <c r="P64" s="152">
        <v>0</v>
      </c>
      <c r="Q64" s="152" t="str">
        <f t="shared" si="3"/>
        <v>НД</v>
      </c>
      <c r="R64" s="152">
        <v>0</v>
      </c>
    </row>
    <row r="65" spans="1:18" ht="15.75" x14ac:dyDescent="0.25">
      <c r="A65" s="151" t="s">
        <v>434</v>
      </c>
      <c r="B65" s="155" t="s">
        <v>411</v>
      </c>
      <c r="C65" s="152" t="str">
        <f t="shared" si="11"/>
        <v>НД</v>
      </c>
      <c r="D65" s="152">
        <v>0</v>
      </c>
      <c r="E65" s="152">
        <v>0</v>
      </c>
      <c r="F65" s="152">
        <v>0</v>
      </c>
      <c r="G65" s="152" t="str">
        <f t="shared" si="12"/>
        <v>НД</v>
      </c>
      <c r="H65" s="152">
        <v>0</v>
      </c>
      <c r="I65" s="152" t="str">
        <f t="shared" si="3"/>
        <v>НД</v>
      </c>
      <c r="J65" s="152">
        <v>0</v>
      </c>
      <c r="K65" s="152" t="str">
        <f t="shared" si="3"/>
        <v>НД</v>
      </c>
      <c r="L65" s="152">
        <v>0</v>
      </c>
      <c r="M65" s="152" t="str">
        <f t="shared" si="3"/>
        <v>НД</v>
      </c>
      <c r="N65" s="152">
        <v>0</v>
      </c>
      <c r="O65" s="152" t="str">
        <f t="shared" si="3"/>
        <v>НД</v>
      </c>
      <c r="P65" s="152">
        <v>0</v>
      </c>
      <c r="Q65" s="152" t="str">
        <f t="shared" si="3"/>
        <v>НД</v>
      </c>
      <c r="R65" s="152">
        <v>0</v>
      </c>
    </row>
    <row r="66" spans="1:18" ht="39.75" customHeight="1" x14ac:dyDescent="0.25">
      <c r="A66" s="148" t="s">
        <v>23</v>
      </c>
      <c r="B66" s="157" t="s">
        <v>435</v>
      </c>
      <c r="C66" s="156" t="s">
        <v>393</v>
      </c>
      <c r="D66" s="156">
        <v>0</v>
      </c>
      <c r="E66" s="156">
        <v>0</v>
      </c>
      <c r="F66" s="156" t="s">
        <v>393</v>
      </c>
      <c r="G66" s="156" t="s">
        <v>393</v>
      </c>
      <c r="H66" s="156">
        <v>0</v>
      </c>
      <c r="I66" s="156" t="s">
        <v>393</v>
      </c>
      <c r="J66" s="156">
        <v>0</v>
      </c>
      <c r="K66" s="156" t="s">
        <v>393</v>
      </c>
      <c r="L66" s="156">
        <v>0</v>
      </c>
      <c r="M66" s="156" t="s">
        <v>393</v>
      </c>
      <c r="N66" s="156">
        <v>0</v>
      </c>
      <c r="O66" s="156" t="s">
        <v>393</v>
      </c>
      <c r="P66" s="156">
        <v>0</v>
      </c>
      <c r="Q66" s="156" t="s">
        <v>393</v>
      </c>
      <c r="R66" s="156">
        <v>0</v>
      </c>
    </row>
    <row r="67" spans="1:18" ht="34.5" customHeight="1" x14ac:dyDescent="0.25">
      <c r="A67" s="148" t="s">
        <v>25</v>
      </c>
      <c r="B67" s="149" t="s">
        <v>436</v>
      </c>
      <c r="C67" s="156" t="s">
        <v>393</v>
      </c>
      <c r="D67" s="156">
        <v>0</v>
      </c>
      <c r="E67" s="156">
        <v>0</v>
      </c>
      <c r="F67" s="156" t="s">
        <v>393</v>
      </c>
      <c r="G67" s="156" t="s">
        <v>393</v>
      </c>
      <c r="H67" s="156">
        <v>0</v>
      </c>
      <c r="I67" s="156" t="s">
        <v>393</v>
      </c>
      <c r="J67" s="156">
        <v>0</v>
      </c>
      <c r="K67" s="156" t="s">
        <v>393</v>
      </c>
      <c r="L67" s="156">
        <v>0</v>
      </c>
      <c r="M67" s="156" t="s">
        <v>393</v>
      </c>
      <c r="N67" s="156">
        <v>0</v>
      </c>
      <c r="O67" s="156" t="s">
        <v>393</v>
      </c>
      <c r="P67" s="156">
        <v>0</v>
      </c>
      <c r="Q67" s="156" t="s">
        <v>393</v>
      </c>
      <c r="R67" s="156">
        <v>0</v>
      </c>
    </row>
    <row r="68" spans="1:18" ht="15.75" x14ac:dyDescent="0.25">
      <c r="A68" s="151" t="s">
        <v>437</v>
      </c>
      <c r="B68" s="158" t="s">
        <v>414</v>
      </c>
      <c r="C68" s="152" t="str">
        <f t="shared" ref="C68:C75" si="13">IF($R$18="НОВЫЙ","НД",0)</f>
        <v>НД</v>
      </c>
      <c r="D68" s="152">
        <v>0</v>
      </c>
      <c r="E68" s="152">
        <v>0</v>
      </c>
      <c r="F68" s="152">
        <v>0</v>
      </c>
      <c r="G68" s="152" t="str">
        <f t="shared" ref="G68:G75" si="14">IF($R$18="НОВЫЙ","НД",0)</f>
        <v>НД</v>
      </c>
      <c r="H68" s="152">
        <v>0</v>
      </c>
      <c r="I68" s="152" t="str">
        <f t="shared" ref="I68:Q75" si="15">IF($R$18="НОВЫЙ","НД",0)</f>
        <v>НД</v>
      </c>
      <c r="J68" s="152">
        <v>0</v>
      </c>
      <c r="K68" s="152" t="str">
        <f t="shared" si="15"/>
        <v>НД</v>
      </c>
      <c r="L68" s="152">
        <v>0</v>
      </c>
      <c r="M68" s="152" t="str">
        <f t="shared" si="15"/>
        <v>НД</v>
      </c>
      <c r="N68" s="152">
        <v>0</v>
      </c>
      <c r="O68" s="152" t="str">
        <f t="shared" si="15"/>
        <v>НД</v>
      </c>
      <c r="P68" s="152">
        <v>0</v>
      </c>
      <c r="Q68" s="152" t="str">
        <f t="shared" si="15"/>
        <v>НД</v>
      </c>
      <c r="R68" s="152">
        <v>0</v>
      </c>
    </row>
    <row r="69" spans="1:18" ht="15.75" x14ac:dyDescent="0.25">
      <c r="A69" s="151" t="s">
        <v>438</v>
      </c>
      <c r="B69" s="158" t="s">
        <v>397</v>
      </c>
      <c r="C69" s="152" t="str">
        <f t="shared" si="13"/>
        <v>НД</v>
      </c>
      <c r="D69" s="152">
        <v>0</v>
      </c>
      <c r="E69" s="152">
        <v>0</v>
      </c>
      <c r="F69" s="152">
        <v>0</v>
      </c>
      <c r="G69" s="152" t="str">
        <f t="shared" si="14"/>
        <v>НД</v>
      </c>
      <c r="H69" s="152">
        <v>0</v>
      </c>
      <c r="I69" s="152" t="str">
        <f t="shared" si="15"/>
        <v>НД</v>
      </c>
      <c r="J69" s="152">
        <v>0</v>
      </c>
      <c r="K69" s="152" t="str">
        <f t="shared" si="15"/>
        <v>НД</v>
      </c>
      <c r="L69" s="152">
        <v>0</v>
      </c>
      <c r="M69" s="152" t="str">
        <f t="shared" si="15"/>
        <v>НД</v>
      </c>
      <c r="N69" s="152">
        <v>0</v>
      </c>
      <c r="O69" s="152" t="str">
        <f t="shared" si="15"/>
        <v>НД</v>
      </c>
      <c r="P69" s="152">
        <v>0</v>
      </c>
      <c r="Q69" s="152" t="str">
        <f t="shared" si="15"/>
        <v>НД</v>
      </c>
      <c r="R69" s="152">
        <v>0</v>
      </c>
    </row>
    <row r="70" spans="1:18" ht="15.75" x14ac:dyDescent="0.25">
      <c r="A70" s="151" t="s">
        <v>439</v>
      </c>
      <c r="B70" s="158" t="s">
        <v>399</v>
      </c>
      <c r="C70" s="152" t="str">
        <f t="shared" si="13"/>
        <v>НД</v>
      </c>
      <c r="D70" s="152">
        <v>0</v>
      </c>
      <c r="E70" s="152">
        <v>0</v>
      </c>
      <c r="F70" s="152">
        <v>0</v>
      </c>
      <c r="G70" s="152" t="str">
        <f t="shared" si="14"/>
        <v>НД</v>
      </c>
      <c r="H70" s="152">
        <v>0</v>
      </c>
      <c r="I70" s="152" t="str">
        <f t="shared" si="15"/>
        <v>НД</v>
      </c>
      <c r="J70" s="152">
        <v>0</v>
      </c>
      <c r="K70" s="152" t="str">
        <f t="shared" si="15"/>
        <v>НД</v>
      </c>
      <c r="L70" s="152">
        <v>0</v>
      </c>
      <c r="M70" s="152" t="str">
        <f t="shared" si="15"/>
        <v>НД</v>
      </c>
      <c r="N70" s="152">
        <v>0</v>
      </c>
      <c r="O70" s="152" t="str">
        <f t="shared" si="15"/>
        <v>НД</v>
      </c>
      <c r="P70" s="152">
        <v>0</v>
      </c>
      <c r="Q70" s="152" t="str">
        <f t="shared" si="15"/>
        <v>НД</v>
      </c>
      <c r="R70" s="152">
        <v>0</v>
      </c>
    </row>
    <row r="71" spans="1:18" ht="15.75" x14ac:dyDescent="0.25">
      <c r="A71" s="151" t="s">
        <v>440</v>
      </c>
      <c r="B71" s="158" t="s">
        <v>441</v>
      </c>
      <c r="C71" s="152" t="str">
        <f t="shared" si="13"/>
        <v>НД</v>
      </c>
      <c r="D71" s="152">
        <f>D49+D51</f>
        <v>4.8319999999999999</v>
      </c>
      <c r="E71" s="152">
        <v>0</v>
      </c>
      <c r="F71" s="152">
        <v>0</v>
      </c>
      <c r="G71" s="152" t="str">
        <f t="shared" si="14"/>
        <v>НД</v>
      </c>
      <c r="H71" s="152">
        <v>0</v>
      </c>
      <c r="I71" s="152" t="str">
        <f t="shared" si="15"/>
        <v>НД</v>
      </c>
      <c r="J71" s="152">
        <v>0</v>
      </c>
      <c r="K71" s="152" t="str">
        <f t="shared" si="15"/>
        <v>НД</v>
      </c>
      <c r="L71" s="152">
        <f>L49+L51</f>
        <v>4.8319999999999999</v>
      </c>
      <c r="M71" s="152" t="str">
        <f t="shared" si="15"/>
        <v>НД</v>
      </c>
      <c r="N71" s="152">
        <v>0</v>
      </c>
      <c r="O71" s="152" t="str">
        <f t="shared" si="15"/>
        <v>НД</v>
      </c>
      <c r="P71" s="152">
        <v>0</v>
      </c>
      <c r="Q71" s="152" t="str">
        <f t="shared" si="15"/>
        <v>НД</v>
      </c>
      <c r="R71" s="152">
        <f>R49+R51</f>
        <v>4.8319999999999999</v>
      </c>
    </row>
    <row r="72" spans="1:18" ht="15.75" x14ac:dyDescent="0.25">
      <c r="A72" s="151" t="s">
        <v>442</v>
      </c>
      <c r="B72" s="155" t="s">
        <v>128</v>
      </c>
      <c r="C72" s="152" t="str">
        <f t="shared" si="13"/>
        <v>НД</v>
      </c>
      <c r="D72" s="152">
        <v>0</v>
      </c>
      <c r="E72" s="152">
        <v>0</v>
      </c>
      <c r="F72" s="152">
        <v>0</v>
      </c>
      <c r="G72" s="152" t="str">
        <f t="shared" si="14"/>
        <v>НД</v>
      </c>
      <c r="H72" s="152">
        <v>0</v>
      </c>
      <c r="I72" s="152" t="str">
        <f t="shared" si="15"/>
        <v>НД</v>
      </c>
      <c r="J72" s="152">
        <v>0</v>
      </c>
      <c r="K72" s="152" t="str">
        <f t="shared" si="15"/>
        <v>НД</v>
      </c>
      <c r="L72" s="152">
        <v>0</v>
      </c>
      <c r="M72" s="152" t="str">
        <f t="shared" si="15"/>
        <v>НД</v>
      </c>
      <c r="N72" s="152">
        <v>0</v>
      </c>
      <c r="O72" s="152" t="str">
        <f t="shared" si="15"/>
        <v>НД</v>
      </c>
      <c r="P72" s="152">
        <v>0</v>
      </c>
      <c r="Q72" s="152" t="str">
        <f t="shared" si="15"/>
        <v>НД</v>
      </c>
      <c r="R72" s="152">
        <v>0</v>
      </c>
    </row>
    <row r="73" spans="1:18" ht="15.75" x14ac:dyDescent="0.25">
      <c r="A73" s="151" t="s">
        <v>443</v>
      </c>
      <c r="B73" s="155" t="s">
        <v>408</v>
      </c>
      <c r="C73" s="152" t="str">
        <f t="shared" si="13"/>
        <v>НД</v>
      </c>
      <c r="D73" s="152">
        <v>0</v>
      </c>
      <c r="E73" s="152">
        <v>0</v>
      </c>
      <c r="F73" s="152">
        <v>0</v>
      </c>
      <c r="G73" s="152" t="str">
        <f t="shared" si="14"/>
        <v>НД</v>
      </c>
      <c r="H73" s="152">
        <v>0</v>
      </c>
      <c r="I73" s="152" t="str">
        <f t="shared" si="15"/>
        <v>НД</v>
      </c>
      <c r="J73" s="152">
        <v>0</v>
      </c>
      <c r="K73" s="152" t="str">
        <f t="shared" si="15"/>
        <v>НД</v>
      </c>
      <c r="L73" s="152">
        <v>0</v>
      </c>
      <c r="M73" s="152" t="str">
        <f t="shared" si="15"/>
        <v>НД</v>
      </c>
      <c r="N73" s="152">
        <v>0</v>
      </c>
      <c r="O73" s="152" t="str">
        <f t="shared" si="15"/>
        <v>НД</v>
      </c>
      <c r="P73" s="152">
        <v>0</v>
      </c>
      <c r="Q73" s="152" t="str">
        <f t="shared" si="15"/>
        <v>НД</v>
      </c>
      <c r="R73" s="152">
        <v>0</v>
      </c>
    </row>
    <row r="74" spans="1:18" ht="15.75" x14ac:dyDescent="0.25">
      <c r="A74" s="151" t="s">
        <v>444</v>
      </c>
      <c r="B74" s="155" t="s">
        <v>130</v>
      </c>
      <c r="C74" s="152" t="str">
        <f t="shared" si="13"/>
        <v>НД</v>
      </c>
      <c r="D74" s="152">
        <v>0</v>
      </c>
      <c r="E74" s="152">
        <v>0</v>
      </c>
      <c r="F74" s="152">
        <v>0</v>
      </c>
      <c r="G74" s="152" t="str">
        <f t="shared" si="14"/>
        <v>НД</v>
      </c>
      <c r="H74" s="152">
        <v>0</v>
      </c>
      <c r="I74" s="152" t="str">
        <f t="shared" si="15"/>
        <v>НД</v>
      </c>
      <c r="J74" s="152">
        <v>0</v>
      </c>
      <c r="K74" s="152" t="str">
        <f t="shared" si="15"/>
        <v>НД</v>
      </c>
      <c r="L74" s="152">
        <v>0</v>
      </c>
      <c r="M74" s="152" t="str">
        <f t="shared" si="15"/>
        <v>НД</v>
      </c>
      <c r="N74" s="152">
        <v>0</v>
      </c>
      <c r="O74" s="152" t="str">
        <f t="shared" si="15"/>
        <v>НД</v>
      </c>
      <c r="P74" s="152">
        <v>0</v>
      </c>
      <c r="Q74" s="152" t="str">
        <f t="shared" si="15"/>
        <v>НД</v>
      </c>
      <c r="R74" s="152">
        <v>0</v>
      </c>
    </row>
    <row r="75" spans="1:18" ht="15.75" x14ac:dyDescent="0.25">
      <c r="A75" s="151" t="s">
        <v>445</v>
      </c>
      <c r="B75" s="155" t="s">
        <v>411</v>
      </c>
      <c r="C75" s="152" t="str">
        <f t="shared" si="13"/>
        <v>НД</v>
      </c>
      <c r="D75" s="152">
        <v>0</v>
      </c>
      <c r="E75" s="152">
        <v>0</v>
      </c>
      <c r="F75" s="152">
        <v>0</v>
      </c>
      <c r="G75" s="152" t="str">
        <f t="shared" si="14"/>
        <v>НД</v>
      </c>
      <c r="H75" s="152">
        <v>0</v>
      </c>
      <c r="I75" s="152" t="str">
        <f t="shared" si="15"/>
        <v>НД</v>
      </c>
      <c r="J75" s="152">
        <v>0</v>
      </c>
      <c r="K75" s="152" t="str">
        <f t="shared" si="15"/>
        <v>НД</v>
      </c>
      <c r="L75" s="152">
        <v>0</v>
      </c>
      <c r="M75" s="152" t="str">
        <f t="shared" si="15"/>
        <v>НД</v>
      </c>
      <c r="N75" s="152">
        <v>0</v>
      </c>
      <c r="O75" s="152" t="str">
        <f t="shared" si="15"/>
        <v>НД</v>
      </c>
      <c r="P75" s="152">
        <v>0</v>
      </c>
      <c r="Q75" s="152" t="str">
        <f t="shared" si="15"/>
        <v>НД</v>
      </c>
      <c r="R75" s="152">
        <v>0</v>
      </c>
    </row>
  </sheetData>
  <mergeCells count="32">
    <mergeCell ref="A15:R15"/>
    <mergeCell ref="A4:R4"/>
    <mergeCell ref="A5:R5"/>
    <mergeCell ref="A6:R6"/>
    <mergeCell ref="A7:R7"/>
    <mergeCell ref="A8:R8"/>
    <mergeCell ref="A9:R9"/>
    <mergeCell ref="A10:R10"/>
    <mergeCell ref="A11:R11"/>
    <mergeCell ref="A12:R12"/>
    <mergeCell ref="A13:R13"/>
    <mergeCell ref="A14:R14"/>
    <mergeCell ref="A16:R16"/>
    <mergeCell ref="A17:R17"/>
    <mergeCell ref="G18:H18"/>
    <mergeCell ref="I18:J18"/>
    <mergeCell ref="K18:L18"/>
    <mergeCell ref="M18:N18"/>
    <mergeCell ref="O18:P18"/>
    <mergeCell ref="Q20:Q21"/>
    <mergeCell ref="R20:R21"/>
    <mergeCell ref="A19:A21"/>
    <mergeCell ref="B19:B21"/>
    <mergeCell ref="C19:D20"/>
    <mergeCell ref="E19:E20"/>
    <mergeCell ref="F19:F21"/>
    <mergeCell ref="G19:H19"/>
    <mergeCell ref="I19:J19"/>
    <mergeCell ref="K19:L19"/>
    <mergeCell ref="M19:N19"/>
    <mergeCell ref="O19:P19"/>
    <mergeCell ref="Q19:R19"/>
  </mergeCells>
  <pageMargins left="0.7" right="0.7" top="0.75" bottom="0.75" header="0.3" footer="0.3"/>
  <pageSetup paperSize="9" scale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1. Местоположение</vt:lpstr>
      <vt:lpstr>2. ТП</vt:lpstr>
      <vt:lpstr>3.1 Техсостояние ПС</vt:lpstr>
      <vt:lpstr>3.2 Техсостояние ЛЭП</vt:lpstr>
      <vt:lpstr>3.3 Описание</vt:lpstr>
      <vt:lpstr>3.4 Надежность</vt:lpstr>
      <vt:lpstr>5. анализ эконом эфф</vt:lpstr>
      <vt:lpstr>6.1 Сетевой график</vt:lpstr>
      <vt:lpstr>6.2 Фин Осв Ввод</vt:lpstr>
      <vt:lpstr>7. Отчет о закупке</vt:lpstr>
      <vt:lpstr>8. Общие сведения</vt:lpstr>
      <vt:lpstr>'3.3 Описание'!Область_печати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2022-02-11T11:02:07Z</dcterms:modified>
</cp:coreProperties>
</file>